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440" yWindow="520" windowWidth="24520" windowHeight="17680"/>
  </bookViews>
  <sheets>
    <sheet name="BOV CARNE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3" i="4" l="1"/>
  <c r="F64" i="4"/>
  <c r="F65" i="4"/>
  <c r="F66" i="4"/>
  <c r="G5" i="4"/>
  <c r="G48" i="4"/>
  <c r="G14" i="4"/>
  <c r="G15" i="4"/>
  <c r="G16" i="4"/>
  <c r="G17" i="4"/>
  <c r="G37" i="4"/>
  <c r="G38" i="4"/>
  <c r="G45" i="4"/>
  <c r="G46" i="4"/>
  <c r="G47" i="4"/>
  <c r="G49" i="4"/>
</calcChain>
</file>

<file path=xl/sharedStrings.xml><?xml version="1.0" encoding="utf-8"?>
<sst xmlns="http://schemas.openxmlformats.org/spreadsheetml/2006/main" count="115" uniqueCount="87">
  <si>
    <t>RUBRO O CULTIVO</t>
  </si>
  <si>
    <t>BOVINOS CARNE</t>
  </si>
  <si>
    <t>RENDIMIENTO:  (cabezas/Plantel)</t>
  </si>
  <si>
    <t>RAZA</t>
  </si>
  <si>
    <t>CLAVEL Y CRUZAS</t>
  </si>
  <si>
    <t>FECHA ESTIMADA  PRECIO VENTA</t>
  </si>
  <si>
    <t>NIVEL TECNOLÓGICO</t>
  </si>
  <si>
    <t>MEDIO</t>
  </si>
  <si>
    <t>PRECIO ESPERADO ($/cabeza)</t>
  </si>
  <si>
    <t>REGIÓN</t>
  </si>
  <si>
    <t>LOS LAGOS</t>
  </si>
  <si>
    <t>INGRESO ESPERADO, CON IVA ($)</t>
  </si>
  <si>
    <t>ÁREA</t>
  </si>
  <si>
    <t>ANCUD</t>
  </si>
  <si>
    <t>DESTINO PRODUCCIÓN</t>
  </si>
  <si>
    <t>Mercado interno</t>
  </si>
  <si>
    <t>COMUNA/LOCALIDAD</t>
  </si>
  <si>
    <t>ANCUD, BUTAMANGA</t>
  </si>
  <si>
    <t>FECHA DE COSECHA</t>
  </si>
  <si>
    <t>FECHA PRECIO INSUMOS</t>
  </si>
  <si>
    <t>CONTINGENCIA</t>
  </si>
  <si>
    <t>SEQUIA</t>
  </si>
  <si>
    <t>COSTOS DIRECTOS DE PRODUCCION POR PLANTEL DE 20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</si>
  <si>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</si>
  <si>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</si>
  <si>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</si>
  <si>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</si>
  <si>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</si>
  <si>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</si>
  <si>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</si>
  <si>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 otoño</t>
  </si>
  <si>
    <t>JH</t>
  </si>
  <si>
    <t>otoño</t>
  </si>
  <si>
    <t xml:space="preserve">Manejo sanitario Primavera </t>
  </si>
  <si>
    <t>primavera</t>
  </si>
  <si>
    <t xml:space="preserve">Forrajeo Invernal </t>
  </si>
  <si>
    <t>Agosto-Septiembre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</si>
  <si>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</si>
  <si>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</si>
  <si>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</si>
  <si>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</si>
  <si>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</si>
  <si>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</si>
  <si>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</si>
  <si>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</si>
  <si>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</si>
  <si>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FARMACOS</t>
  </si>
  <si>
    <t>Vacuna Clostridial(1)</t>
  </si>
  <si>
    <t>Frasco  500 cc</t>
  </si>
  <si>
    <t>Primavera</t>
  </si>
  <si>
    <t>Ivermectina(2)</t>
  </si>
  <si>
    <t>Frasco 500 cc</t>
  </si>
  <si>
    <t>Otoño y primavera</t>
  </si>
  <si>
    <t>ALIMENTACION</t>
  </si>
  <si>
    <t>Heno (3)  fardos 25 kg</t>
  </si>
  <si>
    <t>kg</t>
  </si>
  <si>
    <t>invierno</t>
  </si>
  <si>
    <t>Fertilizacion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</si>
  <si>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</si>
  <si>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</si>
  <si>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</si>
  <si>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</si>
  <si>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</si>
  <si>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</si>
  <si>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</si>
  <si>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</si>
  <si>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</si>
  <si>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</si>
  <si>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3. Precio esperado por ventas corresponde a precio colocado en el domicilio del comprador</t>
  </si>
  <si>
    <t>4. Los insumos aplicados (tipo y cantidad)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</si>
  <si>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</si>
  <si>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</si>
  <si>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 xml:space="preserve">7. Sobre el  rebaño de 20  vientres  se estima la siguiente venta: </t>
  </si>
  <si>
    <t>8. Se considera 65% de parición, 20 % de reposición</t>
  </si>
  <si>
    <t>CATEGORIA</t>
  </si>
  <si>
    <t>Época</t>
  </si>
  <si>
    <t>Ternero/a (venta)</t>
  </si>
  <si>
    <t>Abril - Mayo</t>
  </si>
  <si>
    <t>Ternero/a (consumo)</t>
  </si>
  <si>
    <t>Abril-Julio</t>
  </si>
  <si>
    <t>Vaca desecho</t>
  </si>
  <si>
    <t>Ingresos  esperados</t>
  </si>
  <si>
    <t>1. Precios de insumos y productos se expresan con IVA,</t>
  </si>
  <si>
    <r>
      <rPr>
        <b/>
        <sz val="7"/>
        <rFont val="Calibri"/>
      </rPr>
      <t>Fuente:</t>
    </r>
    <r>
      <rPr>
        <sz val="7"/>
        <rFont val="Calibri"/>
      </rPr>
      <t xml:space="preserve"> INDAP</t>
    </r>
  </si>
  <si>
    <r>
      <rPr>
        <b/>
        <u/>
        <sz val="7"/>
        <rFont val="Calibri"/>
      </rPr>
      <t>Notas</t>
    </r>
    <r>
      <rPr>
        <b/>
        <sz val="7"/>
        <rFont val="Calibri"/>
      </rPr>
      <t>:</t>
    </r>
  </si>
  <si>
    <t>marzo-abril 24</t>
  </si>
  <si>
    <t>Sacos 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</si>
</sst>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&quot;$&quot;\ * #,##0_-;\-&quot;$&quot;\ * #,##0_-;_-&quot;$&quot;\ * &quot;-&quot;_-;_-@_-"/>
    <numFmt numFmtId="166" formatCode="_-* #,##0.00_-;\-* #,##0.00_-;_-* &quot;-&quot;??_-;_-@_-"/>
    <numFmt numFmtId="167" formatCode="_-* #,##0_-;\-* #,##0_-;_-* &quot;-&quot;??_-;_-@_-"/>
    <numFmt numFmtId="168" formatCode="0.0"/>
    <numFmt numFmtId="169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9"/>
      <name val="Calibri"/>
    </font>
    <font>
      <sz val="7"/>
      <color theme="1"/>
      <name val="Calibri"/>
    </font>
    <font>
      <sz val="7"/>
      <color indexed="8"/>
      <name val="Calibri"/>
    </font>
    <font>
      <b/>
      <i/>
      <sz val="7"/>
      <color indexed="9"/>
      <name val="Calibri"/>
    </font>
    <font>
      <b/>
      <i/>
      <sz val="7"/>
      <color indexed="8"/>
      <name val="Calibri"/>
    </font>
    <font>
      <sz val="7"/>
      <name val="Calibri"/>
    </font>
    <font>
      <sz val="7"/>
      <color indexed="9"/>
      <name val="Calibri"/>
    </font>
    <font>
      <b/>
      <sz val="7"/>
      <color indexed="8"/>
      <name val="Calibri"/>
    </font>
    <font>
      <b/>
      <sz val="7"/>
      <name val="Calibri"/>
    </font>
    <font>
      <b/>
      <sz val="7"/>
      <color theme="0"/>
      <name val="Calibri"/>
    </font>
    <font>
      <sz val="7"/>
      <color theme="0"/>
      <name val="Calibri"/>
    </font>
    <font>
      <b/>
      <u/>
      <sz val="7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7" fontId="7" fillId="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0" fontId="15" fillId="6" borderId="1" xfId="0" applyFont="1" applyFill="1" applyBorder="1" applyAlignment="1">
      <alignment vertical="center"/>
    </xf>
    <xf numFmtId="0" fontId="16" fillId="6" borderId="2" xfId="0" applyFont="1" applyFill="1" applyBorder="1" applyAlignment="1">
      <alignment horizontal="center" vertical="center"/>
    </xf>
    <xf numFmtId="168" fontId="16" fillId="6" borderId="2" xfId="9" applyNumberFormat="1" applyFont="1" applyFill="1" applyBorder="1" applyAlignment="1">
      <alignment horizontal="center" vertical="center"/>
    </xf>
    <xf numFmtId="169" fontId="16" fillId="6" borderId="2" xfId="9" applyNumberFormat="1" applyFont="1" applyFill="1" applyBorder="1" applyAlignment="1">
      <alignment vertical="center"/>
    </xf>
    <xf numFmtId="169" fontId="16" fillId="6" borderId="3" xfId="9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center" vertical="center"/>
    </xf>
    <xf numFmtId="168" fontId="16" fillId="5" borderId="2" xfId="9" applyNumberFormat="1" applyFont="1" applyFill="1" applyBorder="1" applyAlignment="1">
      <alignment horizontal="center" vertical="center"/>
    </xf>
    <xf numFmtId="169" fontId="16" fillId="5" borderId="2" xfId="9" applyNumberFormat="1" applyFont="1" applyFill="1" applyBorder="1" applyAlignment="1">
      <alignment vertical="center"/>
    </xf>
    <xf numFmtId="169" fontId="16" fillId="5" borderId="3" xfId="9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165" fontId="8" fillId="0" borderId="0" xfId="0" applyNumberFormat="1" applyFont="1" applyAlignment="1">
      <alignment vertical="center"/>
    </xf>
    <xf numFmtId="0" fontId="6" fillId="4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17" fontId="7" fillId="3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17" fontId="8" fillId="0" borderId="4" xfId="0" applyNumberFormat="1" applyFont="1" applyBorder="1" applyAlignment="1">
      <alignment horizontal="right" vertical="center"/>
    </xf>
    <xf numFmtId="167" fontId="8" fillId="0" borderId="4" xfId="1" applyNumberFormat="1" applyFont="1" applyBorder="1" applyAlignment="1">
      <alignment horizontal="right" vertical="center"/>
    </xf>
    <xf numFmtId="14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6" fillId="5" borderId="4" xfId="0" applyFont="1" applyFill="1" applyBorder="1" applyAlignment="1">
      <alignment horizontal="center" vertical="center" wrapText="1"/>
    </xf>
    <xf numFmtId="167" fontId="6" fillId="5" borderId="4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5" fontId="11" fillId="0" borderId="4" xfId="2" applyNumberFormat="1" applyFont="1" applyFill="1" applyBorder="1" applyAlignment="1">
      <alignment vertical="center"/>
    </xf>
    <xf numFmtId="165" fontId="11" fillId="0" borderId="4" xfId="0" applyNumberFormat="1" applyFont="1" applyBorder="1" applyAlignment="1">
      <alignment vertical="center"/>
    </xf>
    <xf numFmtId="167" fontId="12" fillId="5" borderId="4" xfId="1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167" fontId="6" fillId="5" borderId="4" xfId="1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167" fontId="8" fillId="0" borderId="4" xfId="1" applyNumberFormat="1" applyFont="1" applyFill="1" applyBorder="1" applyAlignment="1">
      <alignment horizontal="right" vertical="center" wrapText="1"/>
    </xf>
    <xf numFmtId="167" fontId="8" fillId="0" borderId="4" xfId="1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vertical="center" wrapText="1"/>
    </xf>
    <xf numFmtId="166" fontId="11" fillId="0" borderId="4" xfId="3" applyNumberFormat="1" applyFont="1" applyFill="1" applyBorder="1" applyAlignment="1">
      <alignment horizontal="center" vertical="center"/>
    </xf>
    <xf numFmtId="0" fontId="11" fillId="0" borderId="4" xfId="3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4" xfId="3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5" borderId="4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</cellXfs>
  <cellStyles count="10">
    <cellStyle name="Millares" xfId="9" builtinId="3"/>
    <cellStyle name="Millares 2" xfId="1"/>
    <cellStyle name="Millares 4" xfId="2"/>
    <cellStyle name="Millares 6" xfId="3"/>
    <cellStyle name="Moneda 2" xfId="4"/>
    <cellStyle name="Normal" xfId="0" builtinId="0"/>
    <cellStyle name="Normal 2" xfId="5"/>
    <cellStyle name="Normal 4" xfId="6"/>
    <cellStyle name="Normal 4 2" xfId="7"/>
    <cellStyle name="Porcentaj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tabSelected="1" workbookViewId="0">
      <selection activeCell="I9" sqref="I9"/>
    </sheetView>
  </sheetViews>
  <sheetFormatPr baseColWidth="10" defaultColWidth="15.453125" defaultRowHeight="13.5" customHeight="1" x14ac:dyDescent="0.35"/>
  <cols>
    <col min="1" max="1" width="3.453125" style="1" customWidth="1"/>
    <col min="2" max="2" width="19.453125" style="1" customWidth="1"/>
    <col min="3" max="3" width="16.453125" style="1" customWidth="1"/>
    <col min="4" max="5" width="15.453125" style="1"/>
    <col min="6" max="6" width="10.453125" style="1" customWidth="1"/>
    <col min="7" max="16384" width="15.453125" style="1"/>
  </cols>
  <sheetData>
    <row r="1" spans="1:10" ht="15" customHeight="1" x14ac:dyDescent="0.35">
      <c r="A1" s="8"/>
      <c r="B1" s="8"/>
      <c r="C1" s="8"/>
      <c r="D1" s="8"/>
      <c r="E1" s="8"/>
      <c r="F1" s="8"/>
      <c r="G1" s="8"/>
    </row>
    <row r="2" spans="1:10" ht="16" customHeight="1" x14ac:dyDescent="0.35">
      <c r="A2" s="8"/>
      <c r="B2" s="34" t="s">
        <v>0</v>
      </c>
      <c r="C2" s="35" t="s">
        <v>1</v>
      </c>
      <c r="D2" s="8"/>
      <c r="E2" s="74" t="s">
        <v>2</v>
      </c>
      <c r="F2" s="74"/>
      <c r="G2" s="38">
        <v>13.3</v>
      </c>
    </row>
    <row r="3" spans="1:10" ht="16" customHeight="1" x14ac:dyDescent="0.35">
      <c r="A3" s="8"/>
      <c r="B3" s="69" t="s">
        <v>3</v>
      </c>
      <c r="C3" s="36" t="s">
        <v>4</v>
      </c>
      <c r="D3" s="8"/>
      <c r="E3" s="75" t="s">
        <v>5</v>
      </c>
      <c r="F3" s="75"/>
      <c r="G3" s="39">
        <v>45413</v>
      </c>
      <c r="H3" s="2"/>
    </row>
    <row r="4" spans="1:10" ht="16" customHeight="1" x14ac:dyDescent="0.35">
      <c r="A4" s="8"/>
      <c r="B4" s="69" t="s">
        <v>6</v>
      </c>
      <c r="C4" s="35" t="s">
        <v>7</v>
      </c>
      <c r="D4" s="8"/>
      <c r="E4" s="75" t="s">
        <v>8</v>
      </c>
      <c r="F4" s="75"/>
      <c r="G4" s="40">
        <v>350000</v>
      </c>
    </row>
    <row r="5" spans="1:10" ht="16" customHeight="1" x14ac:dyDescent="0.35">
      <c r="A5" s="8"/>
      <c r="B5" s="69" t="s">
        <v>9</v>
      </c>
      <c r="C5" s="35" t="s">
        <v>10</v>
      </c>
      <c r="D5" s="8"/>
      <c r="E5" s="75" t="s">
        <v>11</v>
      </c>
      <c r="F5" s="75"/>
      <c r="G5" s="40">
        <f>F66</f>
        <v>6800000</v>
      </c>
    </row>
    <row r="6" spans="1:10" ht="16" customHeight="1" x14ac:dyDescent="0.35">
      <c r="A6" s="8"/>
      <c r="B6" s="69" t="s">
        <v>12</v>
      </c>
      <c r="C6" s="35" t="s">
        <v>13</v>
      </c>
      <c r="D6" s="8"/>
      <c r="E6" s="75" t="s">
        <v>14</v>
      </c>
      <c r="F6" s="75"/>
      <c r="G6" s="38" t="s">
        <v>15</v>
      </c>
      <c r="H6" s="2"/>
    </row>
    <row r="7" spans="1:10" ht="16" customHeight="1" x14ac:dyDescent="0.35">
      <c r="A7" s="8"/>
      <c r="B7" s="69" t="s">
        <v>16</v>
      </c>
      <c r="C7" s="35" t="s">
        <v>17</v>
      </c>
      <c r="D7" s="8"/>
      <c r="E7" s="75" t="s">
        <v>18</v>
      </c>
      <c r="F7" s="75"/>
      <c r="G7" s="41" t="s">
        <v>85</v>
      </c>
      <c r="H7" s="2"/>
    </row>
    <row r="8" spans="1:10" ht="16" customHeight="1" x14ac:dyDescent="0.35">
      <c r="A8" s="8"/>
      <c r="B8" s="69" t="s">
        <v>19</v>
      </c>
      <c r="C8" s="37">
        <v>44986</v>
      </c>
      <c r="D8" s="8"/>
      <c r="E8" s="72" t="s">
        <v>20</v>
      </c>
      <c r="F8" s="72"/>
      <c r="G8" s="42" t="s">
        <v>21</v>
      </c>
      <c r="H8" s="2"/>
    </row>
    <row r="9" spans="1:10" ht="16" customHeight="1" x14ac:dyDescent="0.35">
      <c r="A9" s="8"/>
      <c r="B9" s="9"/>
      <c r="C9" s="10"/>
      <c r="D9" s="11"/>
      <c r="E9" s="11"/>
      <c r="F9" s="11"/>
      <c r="G9" s="12"/>
      <c r="H9" s="2"/>
    </row>
    <row r="10" spans="1:10" ht="16" customHeight="1" x14ac:dyDescent="0.35">
      <c r="A10" s="8"/>
      <c r="B10" s="73" t="s">
        <v>22</v>
      </c>
      <c r="C10" s="73"/>
      <c r="D10" s="73"/>
      <c r="E10" s="73"/>
      <c r="F10" s="73"/>
      <c r="G10" s="73"/>
    </row>
    <row r="11" spans="1:10" ht="16" customHeight="1" x14ac:dyDescent="0.35">
      <c r="A11" s="8"/>
      <c r="B11" s="8"/>
      <c r="C11" s="13"/>
      <c r="D11" s="13"/>
      <c r="E11" s="14"/>
      <c r="F11" s="15"/>
      <c r="G11" s="8"/>
    </row>
    <row r="12" spans="1:10" ht="16" customHeight="1" x14ac:dyDescent="0.35">
      <c r="A12" s="8"/>
      <c r="B12" s="51" t="s">
        <v>23</v>
      </c>
      <c r="C12" s="11"/>
      <c r="D12" s="11"/>
      <c r="E12" s="11"/>
      <c r="F12" s="11"/>
      <c r="G12" s="11"/>
    </row>
    <row r="13" spans="1:10" ht="16" customHeight="1" x14ac:dyDescent="0.35">
      <c r="A13" s="8"/>
      <c r="B13" s="43" t="s">
        <v>24</v>
      </c>
      <c r="C13" s="43" t="s">
        <v>25</v>
      </c>
      <c r="D13" s="43" t="s">
        <v>26</v>
      </c>
      <c r="E13" s="43" t="s">
        <v>27</v>
      </c>
      <c r="F13" s="44" t="s">
        <v>28</v>
      </c>
      <c r="G13" s="44" t="s">
        <v>29</v>
      </c>
    </row>
    <row r="14" spans="1:10" ht="16" customHeight="1" x14ac:dyDescent="0.35">
      <c r="A14" s="8"/>
      <c r="B14" s="45" t="s">
        <v>30</v>
      </c>
      <c r="C14" s="46" t="s">
        <v>31</v>
      </c>
      <c r="D14" s="47">
        <v>1</v>
      </c>
      <c r="E14" s="47" t="s">
        <v>32</v>
      </c>
      <c r="F14" s="48">
        <v>25000</v>
      </c>
      <c r="G14" s="49">
        <f>D14*F14</f>
        <v>25000</v>
      </c>
      <c r="I14" s="3"/>
      <c r="J14" s="3"/>
    </row>
    <row r="15" spans="1:10" ht="16" customHeight="1" x14ac:dyDescent="0.35">
      <c r="A15" s="8"/>
      <c r="B15" s="68" t="s">
        <v>33</v>
      </c>
      <c r="C15" s="46" t="s">
        <v>31</v>
      </c>
      <c r="D15" s="47">
        <v>1</v>
      </c>
      <c r="E15" s="47" t="s">
        <v>34</v>
      </c>
      <c r="F15" s="48">
        <v>25000</v>
      </c>
      <c r="G15" s="49">
        <f>D15*F15</f>
        <v>25000</v>
      </c>
      <c r="I15" s="3"/>
      <c r="J15" s="3"/>
    </row>
    <row r="16" spans="1:10" ht="16" customHeight="1" x14ac:dyDescent="0.35">
      <c r="A16" s="8"/>
      <c r="B16" s="68" t="s">
        <v>35</v>
      </c>
      <c r="C16" s="46" t="s">
        <v>31</v>
      </c>
      <c r="D16" s="47">
        <v>30</v>
      </c>
      <c r="E16" s="47" t="s">
        <v>36</v>
      </c>
      <c r="F16" s="48">
        <v>25000</v>
      </c>
      <c r="G16" s="49">
        <f>D16*F16</f>
        <v>750000</v>
      </c>
      <c r="I16" s="3"/>
      <c r="J16" s="3"/>
    </row>
    <row r="17" spans="1:12" ht="16" customHeight="1" x14ac:dyDescent="0.35">
      <c r="A17" s="8"/>
      <c r="B17" s="77" t="s">
        <v>37</v>
      </c>
      <c r="C17" s="77"/>
      <c r="D17" s="77"/>
      <c r="E17" s="77"/>
      <c r="F17" s="77"/>
      <c r="G17" s="50">
        <f>SUM(G14:G16)</f>
        <v>800000</v>
      </c>
    </row>
    <row r="18" spans="1:12" ht="16" customHeight="1" x14ac:dyDescent="0.35">
      <c r="A18" s="8"/>
      <c r="B18" s="11"/>
      <c r="C18" s="16"/>
      <c r="D18" s="16"/>
      <c r="E18" s="16"/>
      <c r="F18" s="17"/>
      <c r="G18" s="17"/>
    </row>
    <row r="19" spans="1:12" ht="16" customHeight="1" x14ac:dyDescent="0.35">
      <c r="A19" s="8"/>
      <c r="B19" s="51" t="s">
        <v>38</v>
      </c>
      <c r="C19" s="16"/>
      <c r="D19" s="16"/>
      <c r="E19" s="16"/>
      <c r="F19" s="17"/>
      <c r="G19" s="17"/>
    </row>
    <row r="20" spans="1:12" ht="16" customHeight="1" x14ac:dyDescent="0.35">
      <c r="A20" s="8"/>
      <c r="B20" s="52" t="s">
        <v>24</v>
      </c>
      <c r="C20" s="43" t="s">
        <v>25</v>
      </c>
      <c r="D20" s="43" t="s">
        <v>26</v>
      </c>
      <c r="E20" s="52" t="s">
        <v>27</v>
      </c>
      <c r="F20" s="44" t="s">
        <v>28</v>
      </c>
      <c r="G20" s="53" t="s">
        <v>29</v>
      </c>
      <c r="L20" s="4"/>
    </row>
    <row r="21" spans="1:12" ht="16" customHeight="1" x14ac:dyDescent="0.35">
      <c r="A21" s="8"/>
      <c r="B21" s="67"/>
      <c r="C21" s="54"/>
      <c r="D21" s="54"/>
      <c r="E21" s="54"/>
      <c r="F21" s="40"/>
      <c r="G21" s="40"/>
      <c r="K21" s="4"/>
    </row>
    <row r="22" spans="1:12" ht="16" customHeight="1" x14ac:dyDescent="0.35">
      <c r="A22" s="8"/>
      <c r="B22" s="77" t="s">
        <v>39</v>
      </c>
      <c r="C22" s="77"/>
      <c r="D22" s="77"/>
      <c r="E22" s="77"/>
      <c r="F22" s="77"/>
      <c r="G22" s="50"/>
      <c r="L22" s="4"/>
    </row>
    <row r="23" spans="1:12" ht="16" customHeight="1" x14ac:dyDescent="0.35">
      <c r="A23" s="8"/>
      <c r="B23" s="11"/>
      <c r="C23" s="16"/>
      <c r="D23" s="16"/>
      <c r="E23" s="16"/>
      <c r="F23" s="17"/>
      <c r="G23" s="17"/>
      <c r="K23" s="4"/>
    </row>
    <row r="24" spans="1:12" ht="16" customHeight="1" x14ac:dyDescent="0.35">
      <c r="A24" s="8"/>
      <c r="B24" s="55" t="s">
        <v>40</v>
      </c>
      <c r="C24" s="16"/>
      <c r="D24" s="16"/>
      <c r="E24" s="16"/>
      <c r="F24" s="17"/>
      <c r="G24" s="17"/>
    </row>
    <row r="25" spans="1:12" ht="16" customHeight="1" x14ac:dyDescent="0.35">
      <c r="A25" s="8"/>
      <c r="B25" s="52" t="s">
        <v>24</v>
      </c>
      <c r="C25" s="52" t="s">
        <v>25</v>
      </c>
      <c r="D25" s="52" t="s">
        <v>26</v>
      </c>
      <c r="E25" s="52" t="s">
        <v>27</v>
      </c>
      <c r="F25" s="44" t="s">
        <v>28</v>
      </c>
      <c r="G25" s="53" t="s">
        <v>29</v>
      </c>
    </row>
    <row r="26" spans="1:12" ht="16" customHeight="1" x14ac:dyDescent="0.35">
      <c r="A26" s="8"/>
      <c r="B26" s="56"/>
      <c r="C26" s="57"/>
      <c r="D26" s="57"/>
      <c r="E26" s="57"/>
      <c r="F26" s="58"/>
      <c r="G26" s="59"/>
      <c r="L26" s="5"/>
    </row>
    <row r="27" spans="1:12" ht="16" customHeight="1" x14ac:dyDescent="0.35">
      <c r="A27" s="8"/>
      <c r="B27" s="77" t="s">
        <v>41</v>
      </c>
      <c r="C27" s="77"/>
      <c r="D27" s="77"/>
      <c r="E27" s="77"/>
      <c r="F27" s="77"/>
      <c r="G27" s="50"/>
    </row>
    <row r="28" spans="1:12" ht="16" customHeight="1" x14ac:dyDescent="0.35">
      <c r="A28" s="8"/>
      <c r="B28" s="11"/>
      <c r="C28" s="16"/>
      <c r="D28" s="16"/>
      <c r="E28" s="16"/>
      <c r="F28" s="17"/>
      <c r="G28" s="17"/>
    </row>
    <row r="29" spans="1:12" ht="16" customHeight="1" x14ac:dyDescent="0.35">
      <c r="A29" s="8"/>
      <c r="B29" s="51" t="s">
        <v>42</v>
      </c>
      <c r="C29" s="16"/>
      <c r="D29" s="16"/>
      <c r="E29" s="16"/>
      <c r="F29" s="17"/>
      <c r="G29" s="17"/>
    </row>
    <row r="30" spans="1:12" ht="16" customHeight="1" x14ac:dyDescent="0.35">
      <c r="A30" s="8"/>
      <c r="B30" s="43" t="s">
        <v>43</v>
      </c>
      <c r="C30" s="43" t="s">
        <v>44</v>
      </c>
      <c r="D30" s="43" t="s">
        <v>45</v>
      </c>
      <c r="E30" s="43" t="s">
        <v>27</v>
      </c>
      <c r="F30" s="44" t="s">
        <v>28</v>
      </c>
      <c r="G30" s="44" t="s">
        <v>29</v>
      </c>
    </row>
    <row r="31" spans="1:12" ht="16" customHeight="1" x14ac:dyDescent="0.35">
      <c r="A31" s="8"/>
      <c r="B31" s="60" t="s">
        <v>46</v>
      </c>
      <c r="C31" s="61"/>
      <c r="D31" s="61"/>
      <c r="E31" s="61"/>
      <c r="F31" s="58"/>
      <c r="G31" s="58"/>
    </row>
    <row r="32" spans="1:12" ht="16" customHeight="1" x14ac:dyDescent="0.35">
      <c r="A32" s="8"/>
      <c r="B32" s="45" t="s">
        <v>47</v>
      </c>
      <c r="C32" s="47" t="s">
        <v>48</v>
      </c>
      <c r="D32" s="47">
        <v>0.7</v>
      </c>
      <c r="E32" s="47" t="s">
        <v>49</v>
      </c>
      <c r="F32" s="62">
        <v>17386</v>
      </c>
      <c r="G32" s="49">
        <v>12170</v>
      </c>
    </row>
    <row r="33" spans="1:13" ht="16" customHeight="1" x14ac:dyDescent="0.35">
      <c r="A33" s="8"/>
      <c r="B33" s="45" t="s">
        <v>50</v>
      </c>
      <c r="C33" s="47" t="s">
        <v>51</v>
      </c>
      <c r="D33" s="47">
        <v>1</v>
      </c>
      <c r="E33" s="47" t="s">
        <v>52</v>
      </c>
      <c r="F33" s="62">
        <v>35000</v>
      </c>
      <c r="G33" s="49">
        <v>35000</v>
      </c>
    </row>
    <row r="34" spans="1:13" ht="16" customHeight="1" x14ac:dyDescent="0.35">
      <c r="A34" s="8"/>
      <c r="B34" s="63" t="s">
        <v>53</v>
      </c>
      <c r="C34" s="54"/>
      <c r="D34" s="54"/>
      <c r="E34" s="57"/>
      <c r="F34" s="58"/>
      <c r="G34" s="58"/>
    </row>
    <row r="35" spans="1:13" ht="16" customHeight="1" x14ac:dyDescent="0.35">
      <c r="A35" s="8"/>
      <c r="B35" s="45" t="s">
        <v>54</v>
      </c>
      <c r="C35" s="64" t="s">
        <v>55</v>
      </c>
      <c r="D35" s="65">
        <v>3750</v>
      </c>
      <c r="E35" s="47" t="s">
        <v>56</v>
      </c>
      <c r="F35" s="62">
        <v>200</v>
      </c>
      <c r="G35" s="49">
        <v>750000</v>
      </c>
      <c r="I35" s="2"/>
      <c r="J35" s="2"/>
      <c r="K35" s="2"/>
      <c r="L35" s="2"/>
      <c r="M35" s="2"/>
    </row>
    <row r="36" spans="1:13" ht="15" customHeight="1" x14ac:dyDescent="0.35">
      <c r="A36" s="8"/>
      <c r="B36" s="66" t="s">
        <v>42</v>
      </c>
      <c r="C36" s="64"/>
      <c r="D36" s="65"/>
      <c r="E36" s="47"/>
      <c r="F36" s="62"/>
      <c r="G36" s="49"/>
      <c r="I36" s="2"/>
      <c r="J36" s="2"/>
      <c r="K36" s="2"/>
      <c r="L36" s="2"/>
      <c r="M36" s="2"/>
    </row>
    <row r="37" spans="1:13" ht="16" customHeight="1" x14ac:dyDescent="0.35">
      <c r="A37" s="8"/>
      <c r="B37" s="68" t="s">
        <v>57</v>
      </c>
      <c r="C37" s="64" t="s">
        <v>86</v>
      </c>
      <c r="D37" s="65">
        <v>72</v>
      </c>
      <c r="E37" s="47" t="s">
        <v>52</v>
      </c>
      <c r="F37" s="62">
        <v>20000</v>
      </c>
      <c r="G37" s="49">
        <f>F37*D37</f>
        <v>1440000</v>
      </c>
      <c r="I37" s="2"/>
      <c r="J37" s="2"/>
      <c r="K37" s="2"/>
      <c r="L37" s="2"/>
      <c r="M37" s="2"/>
    </row>
    <row r="38" spans="1:13" ht="16" customHeight="1" x14ac:dyDescent="0.35">
      <c r="A38" s="8"/>
      <c r="B38" s="77" t="s">
        <v>58</v>
      </c>
      <c r="C38" s="77"/>
      <c r="D38" s="77"/>
      <c r="E38" s="77"/>
      <c r="F38" s="77"/>
      <c r="G38" s="50">
        <f>SUM(G32:G37)</f>
        <v>2237170</v>
      </c>
      <c r="I38" s="2"/>
      <c r="J38" s="2"/>
      <c r="K38" s="2"/>
      <c r="L38" s="2"/>
      <c r="M38" s="2"/>
    </row>
    <row r="39" spans="1:13" ht="16" customHeight="1" x14ac:dyDescent="0.35">
      <c r="A39" s="8"/>
      <c r="B39" s="15"/>
      <c r="C39" s="16"/>
      <c r="D39" s="16"/>
      <c r="E39" s="16"/>
      <c r="F39" s="17"/>
      <c r="G39" s="18"/>
      <c r="I39" s="2"/>
      <c r="J39" s="2"/>
      <c r="K39" s="2"/>
      <c r="L39" s="2"/>
      <c r="M39" s="2"/>
    </row>
    <row r="40" spans="1:13" ht="16" customHeight="1" x14ac:dyDescent="0.35">
      <c r="A40" s="8"/>
      <c r="B40" s="51" t="s">
        <v>59</v>
      </c>
      <c r="C40" s="16"/>
      <c r="D40" s="16"/>
      <c r="E40" s="16"/>
      <c r="F40" s="17"/>
      <c r="G40" s="17"/>
      <c r="I40" s="2"/>
      <c r="J40" s="2"/>
      <c r="K40" s="2"/>
      <c r="L40" s="2"/>
      <c r="M40" s="2"/>
    </row>
    <row r="41" spans="1:13" ht="16" customHeight="1" x14ac:dyDescent="0.35">
      <c r="A41" s="8"/>
      <c r="B41" s="52" t="s">
        <v>60</v>
      </c>
      <c r="C41" s="43" t="s">
        <v>44</v>
      </c>
      <c r="D41" s="43" t="s">
        <v>45</v>
      </c>
      <c r="E41" s="52" t="s">
        <v>27</v>
      </c>
      <c r="F41" s="44" t="s">
        <v>28</v>
      </c>
      <c r="G41" s="53" t="s">
        <v>29</v>
      </c>
      <c r="I41" s="2"/>
      <c r="J41" s="2"/>
      <c r="K41" s="2"/>
      <c r="L41" s="2"/>
      <c r="M41" s="2"/>
    </row>
    <row r="42" spans="1:13" ht="16" customHeight="1" x14ac:dyDescent="0.35">
      <c r="A42" s="8"/>
      <c r="B42" s="67"/>
      <c r="C42" s="54"/>
      <c r="D42" s="54"/>
      <c r="E42" s="54"/>
      <c r="F42" s="40"/>
      <c r="G42" s="40"/>
      <c r="I42" s="6"/>
      <c r="J42" s="6"/>
      <c r="K42" s="6"/>
      <c r="L42" s="6"/>
      <c r="M42" s="6"/>
    </row>
    <row r="43" spans="1:13" ht="16" customHeight="1" x14ac:dyDescent="0.35">
      <c r="A43" s="8"/>
      <c r="B43" s="77" t="s">
        <v>61</v>
      </c>
      <c r="C43" s="77"/>
      <c r="D43" s="77"/>
      <c r="E43" s="77"/>
      <c r="F43" s="77"/>
      <c r="G43" s="50"/>
      <c r="I43" s="2"/>
      <c r="J43" s="2"/>
      <c r="K43" s="2"/>
      <c r="L43" s="2"/>
      <c r="M43" s="2"/>
    </row>
    <row r="44" spans="1:13" ht="16" customHeight="1" x14ac:dyDescent="0.35">
      <c r="A44" s="8"/>
      <c r="B44" s="15"/>
      <c r="C44" s="16"/>
      <c r="D44" s="16"/>
      <c r="E44" s="16"/>
      <c r="F44" s="17"/>
      <c r="G44" s="18"/>
    </row>
    <row r="45" spans="1:13" ht="16" customHeight="1" x14ac:dyDescent="0.35">
      <c r="A45" s="8"/>
      <c r="B45" s="19" t="s">
        <v>62</v>
      </c>
      <c r="C45" s="20"/>
      <c r="D45" s="21"/>
      <c r="E45" s="20"/>
      <c r="F45" s="22"/>
      <c r="G45" s="23">
        <f>G17+G22+G27+G38+G43</f>
        <v>3037170</v>
      </c>
    </row>
    <row r="46" spans="1:13" ht="16" customHeight="1" x14ac:dyDescent="0.35">
      <c r="A46" s="8"/>
      <c r="B46" s="24" t="s">
        <v>63</v>
      </c>
      <c r="C46" s="25"/>
      <c r="D46" s="26"/>
      <c r="E46" s="25"/>
      <c r="F46" s="27"/>
      <c r="G46" s="28">
        <f>G45*0.05</f>
        <v>151858.5</v>
      </c>
    </row>
    <row r="47" spans="1:13" ht="16" customHeight="1" x14ac:dyDescent="0.35">
      <c r="A47" s="8"/>
      <c r="B47" s="19" t="s">
        <v>64</v>
      </c>
      <c r="C47" s="20"/>
      <c r="D47" s="21"/>
      <c r="E47" s="20"/>
      <c r="F47" s="22"/>
      <c r="G47" s="23">
        <f>SUM(G45:G46)</f>
        <v>3189028.5</v>
      </c>
      <c r="I47" s="7"/>
      <c r="J47" s="3"/>
      <c r="K47" s="3"/>
    </row>
    <row r="48" spans="1:13" ht="16" customHeight="1" x14ac:dyDescent="0.35">
      <c r="A48" s="8"/>
      <c r="B48" s="24" t="s">
        <v>65</v>
      </c>
      <c r="C48" s="25"/>
      <c r="D48" s="26"/>
      <c r="E48" s="25"/>
      <c r="F48" s="27"/>
      <c r="G48" s="28">
        <f>G5</f>
        <v>6800000</v>
      </c>
      <c r="I48" s="3"/>
      <c r="J48" s="3"/>
      <c r="K48" s="3"/>
    </row>
    <row r="49" spans="1:7" ht="16" customHeight="1" x14ac:dyDescent="0.35">
      <c r="A49" s="8"/>
      <c r="B49" s="19" t="s">
        <v>66</v>
      </c>
      <c r="C49" s="20"/>
      <c r="D49" s="21"/>
      <c r="E49" s="20"/>
      <c r="F49" s="22"/>
      <c r="G49" s="23">
        <f>G48-G47</f>
        <v>3610971.5</v>
      </c>
    </row>
    <row r="50" spans="1:7" ht="16" customHeight="1" x14ac:dyDescent="0.35">
      <c r="A50" s="8"/>
      <c r="B50" s="29" t="s">
        <v>83</v>
      </c>
      <c r="C50" s="8"/>
      <c r="D50" s="8"/>
      <c r="E50" s="8"/>
      <c r="F50" s="8"/>
      <c r="G50" s="8"/>
    </row>
    <row r="51" spans="1:7" ht="16" customHeight="1" x14ac:dyDescent="0.35">
      <c r="A51" s="8"/>
      <c r="B51" s="29"/>
      <c r="C51" s="8"/>
      <c r="D51" s="8"/>
      <c r="E51" s="8"/>
      <c r="F51" s="8"/>
      <c r="G51" s="8"/>
    </row>
    <row r="52" spans="1:7" ht="16" customHeight="1" x14ac:dyDescent="0.35">
      <c r="A52" s="8"/>
      <c r="B52" s="30" t="s">
        <v>84</v>
      </c>
      <c r="C52" s="8"/>
      <c r="D52" s="8"/>
      <c r="E52" s="8"/>
      <c r="F52" s="8"/>
      <c r="G52" s="8"/>
    </row>
    <row r="53" spans="1:7" ht="16" customHeight="1" x14ac:dyDescent="0.35">
      <c r="A53" s="8"/>
      <c r="B53" s="31" t="s">
        <v>82</v>
      </c>
      <c r="C53" s="8"/>
      <c r="D53" s="8"/>
      <c r="E53" s="8"/>
      <c r="F53" s="8"/>
      <c r="G53" s="8"/>
    </row>
    <row r="54" spans="1:7" ht="16" customHeight="1" x14ac:dyDescent="0.35">
      <c r="A54" s="8"/>
      <c r="B54" s="31" t="s">
        <v>67</v>
      </c>
      <c r="C54" s="8"/>
      <c r="D54" s="8"/>
      <c r="E54" s="8"/>
      <c r="F54" s="8"/>
      <c r="G54" s="8"/>
    </row>
    <row r="55" spans="1:7" ht="16" customHeight="1" x14ac:dyDescent="0.35">
      <c r="A55" s="8"/>
      <c r="B55" s="31" t="s">
        <v>68</v>
      </c>
      <c r="C55" s="8"/>
      <c r="D55" s="8"/>
      <c r="E55" s="8"/>
      <c r="F55" s="8"/>
      <c r="G55" s="8"/>
    </row>
    <row r="56" spans="1:7" ht="16" customHeight="1" x14ac:dyDescent="0.35">
      <c r="A56" s="8"/>
      <c r="B56" s="31" t="s">
        <v>69</v>
      </c>
      <c r="C56" s="8"/>
      <c r="D56" s="8"/>
      <c r="E56" s="8"/>
      <c r="F56" s="8"/>
      <c r="G56" s="8"/>
    </row>
    <row r="57" spans="1:7" ht="16" customHeight="1" x14ac:dyDescent="0.35">
      <c r="A57" s="8"/>
      <c r="B57" s="31" t="s">
        <v>70</v>
      </c>
      <c r="C57" s="8"/>
      <c r="D57" s="8"/>
      <c r="E57" s="8"/>
      <c r="F57" s="8"/>
      <c r="G57" s="8"/>
    </row>
    <row r="58" spans="1:7" ht="16" customHeight="1" x14ac:dyDescent="0.35">
      <c r="A58" s="8"/>
      <c r="B58" s="31" t="s">
        <v>71</v>
      </c>
      <c r="C58" s="8"/>
      <c r="D58" s="8"/>
      <c r="E58" s="8"/>
      <c r="F58" s="8"/>
      <c r="G58" s="8"/>
    </row>
    <row r="59" spans="1:7" ht="16" customHeight="1" x14ac:dyDescent="0.35">
      <c r="A59" s="8"/>
      <c r="B59" s="32" t="s">
        <v>72</v>
      </c>
      <c r="C59" s="32"/>
      <c r="D59" s="32"/>
      <c r="E59" s="32"/>
      <c r="F59" s="32"/>
      <c r="G59" s="8"/>
    </row>
    <row r="60" spans="1:7" ht="16" customHeight="1" x14ac:dyDescent="0.35">
      <c r="A60" s="8"/>
      <c r="B60" s="8" t="s">
        <v>73</v>
      </c>
      <c r="C60" s="32"/>
      <c r="D60" s="32"/>
      <c r="E60" s="32"/>
      <c r="F60" s="32"/>
      <c r="G60" s="8"/>
    </row>
    <row r="61" spans="1:7" ht="16" customHeight="1" x14ac:dyDescent="0.35">
      <c r="A61" s="8"/>
      <c r="B61" s="32"/>
      <c r="C61" s="32"/>
      <c r="D61" s="32"/>
      <c r="E61" s="32"/>
      <c r="F61" s="32"/>
      <c r="G61" s="8"/>
    </row>
    <row r="62" spans="1:7" ht="16" customHeight="1" x14ac:dyDescent="0.35">
      <c r="A62" s="8"/>
      <c r="B62" s="52" t="s">
        <v>74</v>
      </c>
      <c r="C62" s="43" t="s">
        <v>45</v>
      </c>
      <c r="D62" s="43" t="s">
        <v>75</v>
      </c>
      <c r="E62" s="52" t="s">
        <v>28</v>
      </c>
      <c r="F62" s="44" t="s">
        <v>29</v>
      </c>
      <c r="G62" s="8"/>
    </row>
    <row r="63" spans="1:7" ht="16" customHeight="1" x14ac:dyDescent="0.35">
      <c r="A63" s="8"/>
      <c r="B63" s="45" t="s">
        <v>76</v>
      </c>
      <c r="C63" s="70">
        <v>15</v>
      </c>
      <c r="D63" s="47" t="s">
        <v>77</v>
      </c>
      <c r="E63" s="62">
        <v>350000</v>
      </c>
      <c r="F63" s="49">
        <f>E63*C63</f>
        <v>5250000</v>
      </c>
      <c r="G63" s="8"/>
    </row>
    <row r="64" spans="1:7" ht="16" customHeight="1" x14ac:dyDescent="0.35">
      <c r="A64" s="8"/>
      <c r="B64" s="45" t="s">
        <v>78</v>
      </c>
      <c r="C64" s="70">
        <v>1</v>
      </c>
      <c r="D64" s="47" t="s">
        <v>79</v>
      </c>
      <c r="E64" s="62">
        <v>350000</v>
      </c>
      <c r="F64" s="49">
        <f t="shared" ref="F64:F65" si="0">E64*C64</f>
        <v>350000</v>
      </c>
      <c r="G64" s="8"/>
    </row>
    <row r="65" spans="1:7" ht="16" customHeight="1" x14ac:dyDescent="0.35">
      <c r="A65" s="8"/>
      <c r="B65" s="45" t="s">
        <v>80</v>
      </c>
      <c r="C65" s="71">
        <v>4</v>
      </c>
      <c r="D65" s="47" t="s">
        <v>77</v>
      </c>
      <c r="E65" s="62">
        <v>300000</v>
      </c>
      <c r="F65" s="49">
        <f t="shared" si="0"/>
        <v>1200000</v>
      </c>
      <c r="G65" s="8"/>
    </row>
    <row r="66" spans="1:7" ht="16" customHeight="1" x14ac:dyDescent="0.35">
      <c r="A66" s="8"/>
      <c r="B66" s="76" t="s">
        <v>81</v>
      </c>
      <c r="C66" s="76"/>
      <c r="D66" s="76"/>
      <c r="E66" s="76"/>
      <c r="F66" s="44">
        <f>SUM(F63:F65)</f>
        <v>6800000</v>
      </c>
      <c r="G66" s="8"/>
    </row>
    <row r="67" spans="1:7" ht="16" customHeight="1" x14ac:dyDescent="0.35">
      <c r="A67" s="8"/>
      <c r="B67" s="8"/>
      <c r="C67" s="8"/>
      <c r="D67" s="8"/>
      <c r="E67" s="8"/>
      <c r="F67" s="33"/>
      <c r="G67" s="8"/>
    </row>
    <row r="68" spans="1:7" ht="13.5" customHeight="1" x14ac:dyDescent="0.35">
      <c r="A68" s="8"/>
      <c r="B68" s="8"/>
      <c r="C68" s="8"/>
      <c r="D68" s="8"/>
      <c r="E68" s="8"/>
      <c r="F68" s="8"/>
      <c r="G68" s="8"/>
    </row>
    <row r="69" spans="1:7" ht="13.5" customHeight="1" x14ac:dyDescent="0.35">
      <c r="A69" s="8"/>
      <c r="B69" s="8"/>
      <c r="C69" s="8"/>
      <c r="D69" s="8"/>
      <c r="E69" s="8"/>
      <c r="F69" s="8"/>
      <c r="G69" s="8"/>
    </row>
  </sheetData>
  <mergeCells count="14">
    <mergeCell ref="B66:E66"/>
    <mergeCell ref="B17:F17"/>
    <mergeCell ref="B22:F22"/>
    <mergeCell ref="B27:F27"/>
    <mergeCell ref="B38:F38"/>
    <mergeCell ref="B43:F43"/>
    <mergeCell ref="E8:F8"/>
    <mergeCell ref="B10:G10"/>
    <mergeCell ref="E2:F2"/>
    <mergeCell ref="E3:F3"/>
    <mergeCell ref="E4:F4"/>
    <mergeCell ref="E5:F5"/>
    <mergeCell ref="E6:F6"/>
    <mergeCell ref="E7:F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2023-03-22T19:56:54Z</dcterms:modified>
</cp:coreProperties>
</file>