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V 2023\"/>
    </mc:Choice>
  </mc:AlternateContent>
  <bookViews>
    <workbookView xWindow="-120" yWindow="-120" windowWidth="20730" windowHeight="11760"/>
  </bookViews>
  <sheets>
    <sheet name="BOVINOS" sheetId="1" r:id="rId1"/>
  </sheets>
  <definedNames>
    <definedName name="_xlnm.Print_Area" localSheetId="0">BOVINOS!$B$1:$G$95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G62" i="1"/>
  <c r="G61" i="1"/>
  <c r="G60" i="1"/>
  <c r="G55" i="1"/>
  <c r="G54" i="1"/>
  <c r="G53" i="1"/>
  <c r="G52" i="1"/>
  <c r="G51" i="1"/>
  <c r="G50" i="1"/>
  <c r="G49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2" i="1"/>
  <c r="G69" i="1" s="1"/>
  <c r="G40" i="1"/>
  <c r="C84" i="1" s="1"/>
  <c r="G64" i="1" l="1"/>
  <c r="C87" i="1" s="1"/>
  <c r="G35" i="1"/>
  <c r="G56" i="1"/>
  <c r="C86" i="1" s="1"/>
  <c r="G45" i="1"/>
  <c r="C85" i="1" s="1"/>
  <c r="C83" i="1" l="1"/>
  <c r="G66" i="1"/>
  <c r="G68" i="1" l="1"/>
  <c r="D94" i="1" s="1"/>
  <c r="C88" i="1"/>
  <c r="E94" i="1" l="1"/>
  <c r="C94" i="1"/>
  <c r="G70" i="1"/>
  <c r="C89" i="1"/>
  <c r="D86" i="1" l="1"/>
  <c r="D85" i="1"/>
  <c r="D87" i="1"/>
  <c r="D83" i="1"/>
  <c r="D88" i="1"/>
  <c r="D89" i="1" l="1"/>
</calcChain>
</file>

<file path=xl/sharedStrings.xml><?xml version="1.0" encoding="utf-8"?>
<sst xmlns="http://schemas.openxmlformats.org/spreadsheetml/2006/main" count="173" uniqueCount="121">
  <si>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</si>
  <si>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</si>
  <si>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</si>
  <si>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</si>
  <si>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</si>
  <si>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</si>
  <si>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</si>
  <si>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</si>
  <si>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</si>
  <si>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</si>
  <si>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</si>
  <si>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</si>
  <si>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</si>
  <si>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</si>
  <si>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</si>
  <si>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</si>
  <si>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</si>
  <si>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</si>
  <si>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</si>
  <si>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</si>
  <si>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</si>
  <si>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</si>
  <si>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</si>
  <si>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</si>
  <si>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</si>
  <si>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</si>
  <si>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Marzo-Abril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</si>
  <si>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</si>
  <si>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</si>
  <si>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</si>
  <si>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</si>
  <si>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</si>
  <si>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</si>
  <si>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</si>
  <si>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</si>
  <si>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</si>
  <si>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</si>
  <si>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</si>
  <si>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</si>
  <si>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</si>
  <si>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</si>
  <si>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</si>
  <si>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</si>
  <si>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</si>
  <si>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</si>
  <si>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</si>
  <si>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</si>
  <si>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</si>
  <si>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</si>
  <si>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</si>
  <si>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</si>
  <si>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</si>
  <si>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</si>
  <si>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</si>
  <si>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</si>
  <si>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</si>
  <si>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</si>
  <si>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</si>
  <si>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</si>
  <si>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BOVINOS</t>
  </si>
  <si>
    <t>Mezcla</t>
  </si>
  <si>
    <t>RENDIMIENTO (kg/rebaño 20 animales)</t>
  </si>
  <si>
    <t>PRECIO ESPERADO ($/Kg.)</t>
  </si>
  <si>
    <t>Anual</t>
  </si>
  <si>
    <t>Enfermedad - sequia</t>
  </si>
  <si>
    <t>COSTOS DIRECTOS DE PRODUCCIÓN REBAÑO 20 ANIMALES</t>
  </si>
  <si>
    <t>Monitoreo sanidad del rebaño</t>
  </si>
  <si>
    <t>Enero-Diciembre</t>
  </si>
  <si>
    <t>Areteo con DIIO</t>
  </si>
  <si>
    <t>Alimentación</t>
  </si>
  <si>
    <t>Desparasitación</t>
  </si>
  <si>
    <t>Marzo-Septiembre</t>
  </si>
  <si>
    <t>Vacunación</t>
  </si>
  <si>
    <t>Muestreo de fecas</t>
  </si>
  <si>
    <t>Pesaje de animales</t>
  </si>
  <si>
    <t>Registros</t>
  </si>
  <si>
    <t>Marzo-Febrero</t>
  </si>
  <si>
    <t>Declaración de existencias</t>
  </si>
  <si>
    <t>Julio</t>
  </si>
  <si>
    <t>Septiembre-Julio</t>
  </si>
  <si>
    <t>Inseminación artificial</t>
  </si>
  <si>
    <t>Octubre-Diciembre</t>
  </si>
  <si>
    <t>Encaste</t>
  </si>
  <si>
    <t>Selección y desecho</t>
  </si>
  <si>
    <t>Octubre-Septiembre</t>
  </si>
  <si>
    <t>Detección preñez</t>
  </si>
  <si>
    <t>Noviembre-Febrero</t>
  </si>
  <si>
    <t>Antiparasitario</t>
  </si>
  <si>
    <t>ml</t>
  </si>
  <si>
    <t>Marzo - Septiembre</t>
  </si>
  <si>
    <t>Vacunas</t>
  </si>
  <si>
    <t>Alimentación con subproductos</t>
  </si>
  <si>
    <t>Marzo - Agosto</t>
  </si>
  <si>
    <t>Alimentación con heno</t>
  </si>
  <si>
    <t>Arriendo de talaje</t>
  </si>
  <si>
    <t>c/u</t>
  </si>
  <si>
    <t>Septiembre - Febrero</t>
  </si>
  <si>
    <t>Medicamentos emergencias</t>
  </si>
  <si>
    <t>Enero - Diciembre</t>
  </si>
  <si>
    <t>ha</t>
  </si>
  <si>
    <t xml:space="preserve">Agosto </t>
  </si>
  <si>
    <t>Traslados internos</t>
  </si>
  <si>
    <t>Agosto - Noviembre</t>
  </si>
  <si>
    <t>Aretes</t>
  </si>
  <si>
    <t>caja</t>
  </si>
  <si>
    <t>Fletes</t>
  </si>
  <si>
    <t>$</t>
  </si>
  <si>
    <t>Rendimiento (Kg.)</t>
  </si>
  <si>
    <t>Costo unitario ($/Kg.) (*)</t>
  </si>
  <si>
    <t>% de Preñez</t>
  </si>
  <si>
    <t>% de Destete</t>
  </si>
  <si>
    <t>% de Parición</t>
  </si>
  <si>
    <t>Consideraciones</t>
  </si>
  <si>
    <t>Praderas Suplementarias</t>
  </si>
  <si>
    <t>Inseminación artificial (costo incluye dosis y servicio)</t>
  </si>
  <si>
    <t>Viajes a la cordillera o cerros aledaños utilizados para talaje  (veranadas/invernadas)</t>
  </si>
  <si>
    <t>Feria  ganadera San Fernando</t>
  </si>
  <si>
    <t>San Vicente (incluye sectores de riego y secano que comprende el AA)</t>
  </si>
  <si>
    <t>Enero 2023</t>
  </si>
  <si>
    <t>3. Precio esperado por ventas corresponde a precio colocado en el domicilio del comprador (incluye Ingreso a Feria)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</si>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</sst>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  <numFmt numFmtId="167" formatCode="_-* #,##0_-;\-* #,##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166" fontId="16" fillId="0" borderId="19" applyFont="0" applyFill="0" applyBorder="0" applyAlignment="0" applyProtection="0"/>
    <xf numFmtId="41" fontId="17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2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6" fillId="3" borderId="13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3" fontId="6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ont="1" applyFill="1" applyBorder="1" applyAlignment="1"/>
    <xf numFmtId="0" fontId="12" fillId="7" borderId="19" xfId="0" applyFont="1" applyFill="1" applyBorder="1" applyAlignment="1"/>
    <xf numFmtId="49" fontId="10" fillId="8" borderId="20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165" fontId="10" fillId="2" borderId="6" xfId="0" applyNumberFormat="1" applyFont="1" applyFill="1" applyBorder="1" applyAlignment="1">
      <alignment vertical="center"/>
    </xf>
    <xf numFmtId="0" fontId="7" fillId="7" borderId="18" xfId="0" applyFont="1" applyFill="1" applyBorder="1" applyAlignment="1">
      <alignment vertical="center"/>
    </xf>
    <xf numFmtId="0" fontId="7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4" fillId="2" borderId="19" xfId="0" applyNumberFormat="1" applyFont="1" applyFill="1" applyBorder="1" applyAlignment="1">
      <alignment vertical="center"/>
    </xf>
    <xf numFmtId="0" fontId="12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7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3" fillId="2" borderId="19" xfId="0" applyFont="1" applyFill="1" applyBorder="1" applyAlignment="1">
      <alignment vertical="center"/>
    </xf>
    <xf numFmtId="49" fontId="10" fillId="8" borderId="31" xfId="0" applyNumberFormat="1" applyFont="1" applyFill="1" applyBorder="1" applyAlignment="1">
      <alignment vertical="center"/>
    </xf>
    <xf numFmtId="49" fontId="12" fillId="8" borderId="32" xfId="0" applyNumberFormat="1" applyFont="1" applyFill="1" applyBorder="1" applyAlignment="1"/>
    <xf numFmtId="49" fontId="10" fillId="2" borderId="33" xfId="0" applyNumberFormat="1" applyFont="1" applyFill="1" applyBorder="1" applyAlignment="1">
      <alignment vertical="center"/>
    </xf>
    <xf numFmtId="9" fontId="12" fillId="2" borderId="34" xfId="0" applyNumberFormat="1" applyFont="1" applyFill="1" applyBorder="1" applyAlignment="1"/>
    <xf numFmtId="49" fontId="10" fillId="8" borderId="35" xfId="0" applyNumberFormat="1" applyFont="1" applyFill="1" applyBorder="1" applyAlignment="1">
      <alignment vertical="center"/>
    </xf>
    <xf numFmtId="165" fontId="10" fillId="8" borderId="36" xfId="0" applyNumberFormat="1" applyFont="1" applyFill="1" applyBorder="1" applyAlignment="1">
      <alignment vertical="center"/>
    </xf>
    <xf numFmtId="9" fontId="10" fillId="8" borderId="37" xfId="0" applyNumberFormat="1" applyFont="1" applyFill="1" applyBorder="1" applyAlignment="1">
      <alignment vertical="center"/>
    </xf>
    <xf numFmtId="0" fontId="12" fillId="9" borderId="40" xfId="0" applyFont="1" applyFill="1" applyBorder="1" applyAlignment="1"/>
    <xf numFmtId="0" fontId="12" fillId="2" borderId="19" xfId="0" applyFont="1" applyFill="1" applyBorder="1" applyAlignment="1">
      <alignment vertical="center"/>
    </xf>
    <xf numFmtId="49" fontId="12" fillId="2" borderId="19" xfId="0" applyNumberFormat="1" applyFont="1" applyFill="1" applyBorder="1" applyAlignment="1">
      <alignment vertical="center"/>
    </xf>
    <xf numFmtId="49" fontId="10" fillId="2" borderId="41" xfId="0" applyNumberFormat="1" applyFont="1" applyFill="1" applyBorder="1" applyAlignment="1">
      <alignment vertical="center"/>
    </xf>
    <xf numFmtId="0" fontId="12" fillId="2" borderId="42" xfId="0" applyFont="1" applyFill="1" applyBorder="1" applyAlignment="1"/>
    <xf numFmtId="0" fontId="12" fillId="2" borderId="43" xfId="0" applyFont="1" applyFill="1" applyBorder="1" applyAlignment="1"/>
    <xf numFmtId="49" fontId="12" fillId="2" borderId="44" xfId="0" applyNumberFormat="1" applyFont="1" applyFill="1" applyBorder="1" applyAlignment="1">
      <alignment vertical="center"/>
    </xf>
    <xf numFmtId="0" fontId="12" fillId="2" borderId="45" xfId="0" applyFont="1" applyFill="1" applyBorder="1" applyAlignment="1"/>
    <xf numFmtId="49" fontId="12" fillId="2" borderId="46" xfId="0" applyNumberFormat="1" applyFont="1" applyFill="1" applyBorder="1" applyAlignment="1">
      <alignment vertical="center"/>
    </xf>
    <xf numFmtId="0" fontId="12" fillId="2" borderId="47" xfId="0" applyFont="1" applyFill="1" applyBorder="1" applyAlignment="1"/>
    <xf numFmtId="0" fontId="12" fillId="2" borderId="48" xfId="0" applyFont="1" applyFill="1" applyBorder="1" applyAlignment="1"/>
    <xf numFmtId="0" fontId="10" fillId="7" borderId="19" xfId="0" applyFont="1" applyFill="1" applyBorder="1" applyAlignment="1">
      <alignment vertical="center"/>
    </xf>
    <xf numFmtId="0" fontId="7" fillId="9" borderId="18" xfId="0" applyFont="1" applyFill="1" applyBorder="1" applyAlignment="1">
      <alignment vertical="center"/>
    </xf>
    <xf numFmtId="49" fontId="15" fillId="9" borderId="19" xfId="0" applyNumberFormat="1" applyFont="1" applyFill="1" applyBorder="1" applyAlignment="1">
      <alignment vertical="center"/>
    </xf>
    <xf numFmtId="0" fontId="7" fillId="9" borderId="19" xfId="0" applyFont="1" applyFill="1" applyBorder="1" applyAlignment="1">
      <alignment vertical="center"/>
    </xf>
    <xf numFmtId="0" fontId="7" fillId="9" borderId="49" xfId="0" applyFont="1" applyFill="1" applyBorder="1" applyAlignment="1">
      <alignment vertical="center"/>
    </xf>
    <xf numFmtId="49" fontId="10" fillId="8" borderId="50" xfId="0" applyNumberFormat="1" applyFont="1" applyFill="1" applyBorder="1" applyAlignment="1">
      <alignment vertical="center"/>
    </xf>
    <xf numFmtId="165" fontId="10" fillId="8" borderId="37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9" fontId="12" fillId="2" borderId="54" xfId="0" applyNumberFormat="1" applyFont="1" applyFill="1" applyBorder="1" applyAlignment="1"/>
    <xf numFmtId="0" fontId="12" fillId="7" borderId="55" xfId="0" applyFont="1" applyFill="1" applyBorder="1" applyAlignment="1"/>
    <xf numFmtId="9" fontId="12" fillId="7" borderId="56" xfId="0" applyNumberFormat="1" applyFont="1" applyFill="1" applyBorder="1" applyAlignment="1"/>
    <xf numFmtId="0" fontId="12" fillId="7" borderId="57" xfId="0" applyFont="1" applyFill="1" applyBorder="1" applyAlignment="1"/>
    <xf numFmtId="9" fontId="12" fillId="7" borderId="58" xfId="0" applyNumberFormat="1" applyFont="1" applyFill="1" applyBorder="1" applyAlignment="1"/>
    <xf numFmtId="0" fontId="12" fillId="7" borderId="59" xfId="0" applyFont="1" applyFill="1" applyBorder="1" applyAlignment="1"/>
    <xf numFmtId="9" fontId="12" fillId="7" borderId="60" xfId="0" applyNumberFormat="1" applyFont="1" applyFill="1" applyBorder="1" applyAlignment="1"/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15" fillId="9" borderId="38" xfId="0" applyNumberFormat="1" applyFont="1" applyFill="1" applyBorder="1" applyAlignment="1">
      <alignment horizontal="center" vertical="center"/>
    </xf>
    <xf numFmtId="0" fontId="10" fillId="9" borderId="39" xfId="0" applyFont="1" applyFill="1" applyBorder="1" applyAlignment="1">
      <alignment horizontal="center" vertical="center"/>
    </xf>
    <xf numFmtId="49" fontId="15" fillId="9" borderId="38" xfId="0" applyNumberFormat="1" applyFont="1" applyFill="1" applyBorder="1" applyAlignment="1">
      <alignment vertical="center"/>
    </xf>
    <xf numFmtId="0" fontId="10" fillId="9" borderId="39" xfId="0" applyFont="1" applyFill="1" applyBorder="1" applyAlignment="1">
      <alignment vertical="center"/>
    </xf>
    <xf numFmtId="0" fontId="0" fillId="2" borderId="4" xfId="0" applyFill="1" applyBorder="1"/>
    <xf numFmtId="49" fontId="19" fillId="3" borderId="5" xfId="0" applyNumberFormat="1" applyFont="1" applyFill="1" applyBorder="1" applyAlignment="1">
      <alignment vertical="center" wrapText="1"/>
    </xf>
    <xf numFmtId="3" fontId="20" fillId="0" borderId="53" xfId="0" applyNumberFormat="1" applyFont="1" applyFill="1" applyBorder="1" applyAlignment="1">
      <alignment horizontal="right"/>
    </xf>
    <xf numFmtId="0" fontId="3" fillId="2" borderId="7" xfId="0" applyFont="1" applyFill="1" applyBorder="1"/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0" fontId="0" fillId="0" borderId="0" xfId="0" applyNumberFormat="1"/>
    <xf numFmtId="0" fontId="0" fillId="0" borderId="0" xfId="0"/>
    <xf numFmtId="167" fontId="20" fillId="0" borderId="53" xfId="3" applyNumberFormat="1" applyFont="1" applyFill="1" applyBorder="1" applyAlignment="1">
      <alignment horizontal="right"/>
    </xf>
    <xf numFmtId="49" fontId="3" fillId="2" borderId="54" xfId="0" applyNumberFormat="1" applyFont="1" applyFill="1" applyBorder="1" applyAlignment="1">
      <alignment horizontal="left"/>
    </xf>
    <xf numFmtId="49" fontId="3" fillId="2" borderId="61" xfId="0" applyNumberFormat="1" applyFont="1" applyFill="1" applyBorder="1" applyAlignment="1">
      <alignment horizontal="left"/>
    </xf>
    <xf numFmtId="0" fontId="20" fillId="0" borderId="53" xfId="0" applyFont="1" applyFill="1" applyBorder="1" applyAlignment="1">
      <alignment horizontal="right" wrapText="1"/>
    </xf>
    <xf numFmtId="0" fontId="20" fillId="0" borderId="53" xfId="0" applyFont="1" applyFill="1" applyBorder="1" applyAlignment="1">
      <alignment horizontal="right"/>
    </xf>
    <xf numFmtId="17" fontId="20" fillId="0" borderId="53" xfId="0" applyNumberFormat="1" applyFont="1" applyFill="1" applyBorder="1" applyAlignment="1">
      <alignment horizontal="right" wrapText="1"/>
    </xf>
    <xf numFmtId="49" fontId="3" fillId="2" borderId="6" xfId="0" applyNumberFormat="1" applyFont="1" applyFill="1" applyBorder="1"/>
    <xf numFmtId="0" fontId="3" fillId="2" borderId="6" xfId="0" applyFont="1" applyFill="1" applyBorder="1"/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49" fontId="19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9" fillId="3" borderId="13" xfId="0" applyNumberFormat="1" applyFont="1" applyFill="1" applyBorder="1" applyAlignment="1">
      <alignment horizontal="center" vertical="center"/>
    </xf>
    <xf numFmtId="49" fontId="19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right" vertical="center"/>
    </xf>
    <xf numFmtId="49" fontId="5" fillId="3" borderId="62" xfId="0" applyNumberFormat="1" applyFont="1" applyFill="1" applyBorder="1" applyAlignment="1">
      <alignment vertical="center"/>
    </xf>
    <xf numFmtId="0" fontId="5" fillId="3" borderId="62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vertical="center"/>
    </xf>
    <xf numFmtId="3" fontId="5" fillId="3" borderId="6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 wrapText="1"/>
    </xf>
    <xf numFmtId="41" fontId="10" fillId="8" borderId="51" xfId="2" applyFont="1" applyFill="1" applyBorder="1" applyAlignment="1">
      <alignment vertical="center"/>
    </xf>
    <xf numFmtId="41" fontId="10" fillId="8" borderId="52" xfId="2" applyFont="1" applyFill="1" applyBorder="1" applyAlignment="1">
      <alignment vertical="center"/>
    </xf>
  </cellXfs>
  <cellStyles count="4">
    <cellStyle name="Millares" xfId="3" builtinId="3"/>
    <cellStyle name="Millares [0]" xfId="2" builtinId="6"/>
    <cellStyle name="Millares 8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28016</xdr:colOff>
      <xdr:row>0</xdr:row>
      <xdr:rowOff>35019</xdr:rowOff>
    </xdr:from>
    <xdr:to>
      <xdr:col>6</xdr:col>
      <xdr:colOff>823347</xdr:colOff>
      <xdr:row>7</xdr:row>
      <xdr:rowOff>22630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770" y="35019"/>
          <a:ext cx="6647556" cy="1343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topLeftCell="B1" zoomScale="118" zoomScaleNormal="118" workbookViewId="0">
      <selection activeCell="G94" sqref="G94"/>
    </sheetView>
  </sheetViews>
  <sheetFormatPr baseColWidth="10" defaultColWidth="10.85546875" defaultRowHeight="11.25" customHeight="1" x14ac:dyDescent="0.25"/>
  <cols>
    <col min="1" max="1" width="8" style="1" customWidth="1"/>
    <col min="2" max="2" width="30.28515625" style="1" customWidth="1"/>
    <col min="3" max="3" width="19.42578125" style="1" customWidth="1"/>
    <col min="4" max="4" width="9.42578125" style="1" customWidth="1"/>
    <col min="5" max="5" width="17.710937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100" customFormat="1" ht="12" customHeight="1" x14ac:dyDescent="0.25">
      <c r="A9" s="93"/>
      <c r="B9" s="94" t="s">
        <v>0</v>
      </c>
      <c r="C9" s="95" t="s">
        <v>59</v>
      </c>
      <c r="D9" s="96"/>
      <c r="E9" s="97" t="s">
        <v>61</v>
      </c>
      <c r="F9" s="98"/>
      <c r="G9" s="95">
        <v>4125</v>
      </c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  <c r="FB9" s="99"/>
      <c r="FC9" s="99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99"/>
      <c r="FQ9" s="99"/>
      <c r="FR9" s="99"/>
      <c r="FS9" s="99"/>
      <c r="FT9" s="99"/>
      <c r="FU9" s="99"/>
      <c r="FV9" s="99"/>
      <c r="FW9" s="99"/>
      <c r="FX9" s="99"/>
      <c r="FY9" s="99"/>
      <c r="FZ9" s="99"/>
      <c r="GA9" s="99"/>
      <c r="GB9" s="99"/>
      <c r="GC9" s="99"/>
      <c r="GD9" s="99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  <c r="GZ9" s="99"/>
      <c r="HA9" s="99"/>
      <c r="HB9" s="99"/>
      <c r="HC9" s="99"/>
      <c r="HD9" s="99"/>
      <c r="HE9" s="99"/>
      <c r="HF9" s="99"/>
      <c r="HG9" s="99"/>
      <c r="HH9" s="99"/>
      <c r="HI9" s="99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  <c r="HZ9" s="99"/>
      <c r="IA9" s="99"/>
      <c r="IB9" s="99"/>
      <c r="IC9" s="99"/>
      <c r="ID9" s="99"/>
      <c r="IE9" s="99"/>
      <c r="IF9" s="99"/>
      <c r="IG9" s="99"/>
      <c r="IH9" s="99"/>
      <c r="II9" s="99"/>
      <c r="IJ9" s="99"/>
      <c r="IK9" s="99"/>
      <c r="IL9" s="99"/>
      <c r="IM9" s="99"/>
      <c r="IN9" s="99"/>
      <c r="IO9" s="99"/>
      <c r="IP9" s="99"/>
      <c r="IQ9" s="99"/>
      <c r="IR9" s="99"/>
      <c r="IS9" s="99"/>
      <c r="IT9" s="99"/>
      <c r="IU9" s="99"/>
    </row>
    <row r="10" spans="1:255" s="100" customFormat="1" ht="25.5" customHeight="1" x14ac:dyDescent="0.25">
      <c r="A10" s="93"/>
      <c r="B10" s="6" t="s">
        <v>1</v>
      </c>
      <c r="C10" s="101" t="s">
        <v>60</v>
      </c>
      <c r="D10" s="96"/>
      <c r="E10" s="85" t="s">
        <v>2</v>
      </c>
      <c r="F10" s="86"/>
      <c r="G10" s="101" t="s">
        <v>118</v>
      </c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  <c r="HZ10" s="99"/>
      <c r="IA10" s="99"/>
      <c r="IB10" s="99"/>
      <c r="IC10" s="99"/>
      <c r="ID10" s="99"/>
      <c r="IE10" s="99"/>
      <c r="IF10" s="99"/>
      <c r="IG10" s="99"/>
      <c r="IH10" s="99"/>
      <c r="II10" s="99"/>
      <c r="IJ10" s="99"/>
      <c r="IK10" s="99"/>
      <c r="IL10" s="99"/>
      <c r="IM10" s="99"/>
      <c r="IN10" s="99"/>
      <c r="IO10" s="99"/>
      <c r="IP10" s="99"/>
      <c r="IQ10" s="99"/>
      <c r="IR10" s="99"/>
      <c r="IS10" s="99"/>
      <c r="IT10" s="99"/>
      <c r="IU10" s="99"/>
    </row>
    <row r="11" spans="1:255" s="100" customFormat="1" ht="18" customHeight="1" x14ac:dyDescent="0.25">
      <c r="A11" s="93"/>
      <c r="B11" s="6" t="s">
        <v>3</v>
      </c>
      <c r="C11" s="101" t="s">
        <v>4</v>
      </c>
      <c r="D11" s="96"/>
      <c r="E11" s="85" t="s">
        <v>62</v>
      </c>
      <c r="F11" s="86"/>
      <c r="G11" s="101">
        <v>1800</v>
      </c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99"/>
      <c r="IK11" s="99"/>
      <c r="IL11" s="99"/>
      <c r="IM11" s="99"/>
      <c r="IN11" s="99"/>
      <c r="IO11" s="99"/>
      <c r="IP11" s="99"/>
      <c r="IQ11" s="99"/>
      <c r="IR11" s="99"/>
      <c r="IS11" s="99"/>
      <c r="IT11" s="99"/>
      <c r="IU11" s="99"/>
    </row>
    <row r="12" spans="1:255" s="100" customFormat="1" ht="11.25" customHeight="1" x14ac:dyDescent="0.25">
      <c r="A12" s="93"/>
      <c r="B12" s="6" t="s">
        <v>5</v>
      </c>
      <c r="C12" s="101" t="s">
        <v>6</v>
      </c>
      <c r="D12" s="96"/>
      <c r="E12" s="102" t="s">
        <v>7</v>
      </c>
      <c r="F12" s="103"/>
      <c r="G12" s="101">
        <f>G9*G11</f>
        <v>7425000</v>
      </c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  <c r="IA12" s="99"/>
      <c r="IB12" s="99"/>
      <c r="IC12" s="99"/>
      <c r="ID12" s="99"/>
      <c r="IE12" s="99"/>
      <c r="IF12" s="99"/>
      <c r="IG12" s="99"/>
      <c r="IH12" s="99"/>
      <c r="II12" s="99"/>
      <c r="IJ12" s="99"/>
      <c r="IK12" s="99"/>
      <c r="IL12" s="99"/>
      <c r="IM12" s="99"/>
      <c r="IN12" s="99"/>
      <c r="IO12" s="99"/>
      <c r="IP12" s="99"/>
      <c r="IQ12" s="99"/>
      <c r="IR12" s="99"/>
      <c r="IS12" s="99"/>
      <c r="IT12" s="99"/>
      <c r="IU12" s="99"/>
    </row>
    <row r="13" spans="1:255" s="100" customFormat="1" ht="40.5" x14ac:dyDescent="0.25">
      <c r="A13" s="93"/>
      <c r="B13" s="6" t="s">
        <v>8</v>
      </c>
      <c r="C13" s="104" t="s">
        <v>117</v>
      </c>
      <c r="D13" s="96"/>
      <c r="E13" s="85" t="s">
        <v>9</v>
      </c>
      <c r="F13" s="86"/>
      <c r="G13" s="104" t="s">
        <v>116</v>
      </c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</row>
    <row r="14" spans="1:255" s="100" customFormat="1" ht="15" x14ac:dyDescent="0.25">
      <c r="A14" s="93"/>
      <c r="B14" s="6" t="s">
        <v>10</v>
      </c>
      <c r="C14" s="105" t="s">
        <v>58</v>
      </c>
      <c r="D14" s="96"/>
      <c r="E14" s="85" t="s">
        <v>11</v>
      </c>
      <c r="F14" s="86"/>
      <c r="G14" s="105" t="s">
        <v>63</v>
      </c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</row>
    <row r="15" spans="1:255" s="100" customFormat="1" ht="25.5" customHeight="1" x14ac:dyDescent="0.25">
      <c r="A15" s="93"/>
      <c r="B15" s="6" t="s">
        <v>12</v>
      </c>
      <c r="C15" s="101" t="s">
        <v>118</v>
      </c>
      <c r="D15" s="96"/>
      <c r="E15" s="107" t="s">
        <v>13</v>
      </c>
      <c r="F15" s="108"/>
      <c r="G15" s="106" t="s">
        <v>64</v>
      </c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99"/>
      <c r="IG15" s="99"/>
      <c r="IH15" s="99"/>
      <c r="II15" s="99"/>
      <c r="IJ15" s="99"/>
      <c r="IK15" s="99"/>
      <c r="IL15" s="99"/>
      <c r="IM15" s="99"/>
      <c r="IN15" s="99"/>
      <c r="IO15" s="99"/>
      <c r="IP15" s="99"/>
      <c r="IQ15" s="99"/>
      <c r="IR15" s="99"/>
      <c r="IS15" s="99"/>
      <c r="IT15" s="99"/>
      <c r="IU15" s="99"/>
    </row>
    <row r="16" spans="1:255" ht="12" customHeight="1" x14ac:dyDescent="0.25">
      <c r="A16" s="2"/>
      <c r="B16" s="7"/>
      <c r="C16" s="8"/>
      <c r="D16" s="9"/>
      <c r="E16" s="10"/>
      <c r="F16" s="10"/>
      <c r="G16" s="109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11"/>
      <c r="B17" s="87" t="s">
        <v>65</v>
      </c>
      <c r="C17" s="88"/>
      <c r="D17" s="88"/>
      <c r="E17" s="88"/>
      <c r="F17" s="88"/>
      <c r="G17" s="88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2"/>
      <c r="C18" s="13"/>
      <c r="D18" s="13"/>
      <c r="E18" s="13"/>
      <c r="F18" s="14"/>
      <c r="G18" s="110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111" t="s">
        <v>14</v>
      </c>
      <c r="C19" s="112"/>
      <c r="D19" s="113"/>
      <c r="E19" s="113"/>
      <c r="F19" s="114"/>
      <c r="G19" s="115"/>
    </row>
    <row r="20" spans="1:255" ht="24" customHeight="1" x14ac:dyDescent="0.25">
      <c r="A20" s="5"/>
      <c r="B20" s="116" t="s">
        <v>15</v>
      </c>
      <c r="C20" s="117" t="s">
        <v>16</v>
      </c>
      <c r="D20" s="117" t="s">
        <v>17</v>
      </c>
      <c r="E20" s="116" t="s">
        <v>18</v>
      </c>
      <c r="F20" s="117" t="s">
        <v>19</v>
      </c>
      <c r="G20" s="116" t="s">
        <v>20</v>
      </c>
    </row>
    <row r="21" spans="1:255" s="100" customFormat="1" ht="12" customHeight="1" x14ac:dyDescent="0.25">
      <c r="A21" s="93"/>
      <c r="B21" s="118" t="s">
        <v>66</v>
      </c>
      <c r="C21" s="119" t="s">
        <v>21</v>
      </c>
      <c r="D21" s="119">
        <v>2</v>
      </c>
      <c r="E21" s="119" t="s">
        <v>67</v>
      </c>
      <c r="F21" s="120">
        <v>25000</v>
      </c>
      <c r="G21" s="121">
        <f>D21*F21</f>
        <v>50000</v>
      </c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  <c r="GH21" s="99"/>
      <c r="GI21" s="99"/>
      <c r="GJ21" s="99"/>
      <c r="GK21" s="99"/>
      <c r="GL21" s="99"/>
      <c r="GM21" s="99"/>
      <c r="GN21" s="99"/>
      <c r="GO21" s="99"/>
      <c r="GP21" s="99"/>
      <c r="GQ21" s="99"/>
      <c r="GR21" s="99"/>
      <c r="GS21" s="99"/>
      <c r="GT21" s="99"/>
      <c r="GU21" s="99"/>
      <c r="GV21" s="99"/>
      <c r="GW21" s="99"/>
      <c r="GX21" s="99"/>
      <c r="GY21" s="99"/>
      <c r="GZ21" s="99"/>
      <c r="HA21" s="99"/>
      <c r="HB21" s="99"/>
      <c r="HC21" s="99"/>
      <c r="HD21" s="99"/>
      <c r="HE21" s="99"/>
      <c r="HF21" s="99"/>
      <c r="HG21" s="99"/>
      <c r="HH21" s="99"/>
      <c r="HI21" s="99"/>
      <c r="HJ21" s="99"/>
      <c r="HK21" s="99"/>
      <c r="HL21" s="99"/>
      <c r="HM21" s="99"/>
      <c r="HN21" s="99"/>
      <c r="HO21" s="99"/>
      <c r="HP21" s="99"/>
      <c r="HQ21" s="99"/>
      <c r="HR21" s="99"/>
      <c r="HS21" s="99"/>
      <c r="HT21" s="99"/>
      <c r="HU21" s="99"/>
      <c r="HV21" s="99"/>
      <c r="HW21" s="99"/>
      <c r="HX21" s="99"/>
      <c r="HY21" s="99"/>
      <c r="HZ21" s="99"/>
      <c r="IA21" s="99"/>
      <c r="IB21" s="99"/>
      <c r="IC21" s="99"/>
      <c r="ID21" s="99"/>
      <c r="IE21" s="99"/>
      <c r="IF21" s="99"/>
      <c r="IG21" s="99"/>
      <c r="IH21" s="99"/>
      <c r="II21" s="99"/>
      <c r="IJ21" s="99"/>
      <c r="IK21" s="99"/>
      <c r="IL21" s="99"/>
      <c r="IM21" s="99"/>
      <c r="IN21" s="99"/>
      <c r="IO21" s="99"/>
      <c r="IP21" s="99"/>
      <c r="IQ21" s="99"/>
      <c r="IR21" s="99"/>
      <c r="IS21" s="99"/>
      <c r="IT21" s="99"/>
      <c r="IU21" s="99"/>
    </row>
    <row r="22" spans="1:255" s="100" customFormat="1" ht="12" customHeight="1" x14ac:dyDescent="0.25">
      <c r="A22" s="93"/>
      <c r="B22" s="118" t="s">
        <v>68</v>
      </c>
      <c r="C22" s="119" t="s">
        <v>21</v>
      </c>
      <c r="D22" s="119">
        <v>2</v>
      </c>
      <c r="E22" s="119" t="s">
        <v>67</v>
      </c>
      <c r="F22" s="120">
        <v>25000</v>
      </c>
      <c r="G22" s="121">
        <f t="shared" ref="G22:G34" si="0">D22*F22</f>
        <v>50000</v>
      </c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</row>
    <row r="23" spans="1:255" s="100" customFormat="1" ht="12" customHeight="1" x14ac:dyDescent="0.25">
      <c r="A23" s="93"/>
      <c r="B23" s="118" t="s">
        <v>69</v>
      </c>
      <c r="C23" s="119" t="s">
        <v>21</v>
      </c>
      <c r="D23" s="119">
        <v>46</v>
      </c>
      <c r="E23" s="119" t="s">
        <v>67</v>
      </c>
      <c r="F23" s="120">
        <v>25000</v>
      </c>
      <c r="G23" s="121">
        <f t="shared" si="0"/>
        <v>1150000</v>
      </c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</row>
    <row r="24" spans="1:255" s="100" customFormat="1" ht="12" customHeight="1" x14ac:dyDescent="0.25">
      <c r="A24" s="93"/>
      <c r="B24" s="118" t="s">
        <v>70</v>
      </c>
      <c r="C24" s="119" t="s">
        <v>21</v>
      </c>
      <c r="D24" s="119">
        <v>1</v>
      </c>
      <c r="E24" s="119" t="s">
        <v>71</v>
      </c>
      <c r="F24" s="120">
        <v>25000</v>
      </c>
      <c r="G24" s="121">
        <f t="shared" si="0"/>
        <v>25000</v>
      </c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</row>
    <row r="25" spans="1:255" s="100" customFormat="1" ht="12" customHeight="1" x14ac:dyDescent="0.25">
      <c r="A25" s="93"/>
      <c r="B25" s="118" t="s">
        <v>72</v>
      </c>
      <c r="C25" s="119" t="s">
        <v>21</v>
      </c>
      <c r="D25" s="119">
        <v>1</v>
      </c>
      <c r="E25" s="119" t="s">
        <v>71</v>
      </c>
      <c r="F25" s="120">
        <v>25000</v>
      </c>
      <c r="G25" s="121">
        <f t="shared" si="0"/>
        <v>25000</v>
      </c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</row>
    <row r="26" spans="1:255" s="100" customFormat="1" ht="12" customHeight="1" x14ac:dyDescent="0.25">
      <c r="A26" s="93"/>
      <c r="B26" s="118" t="s">
        <v>73</v>
      </c>
      <c r="C26" s="119" t="s">
        <v>21</v>
      </c>
      <c r="D26" s="119">
        <v>1</v>
      </c>
      <c r="E26" s="119" t="s">
        <v>71</v>
      </c>
      <c r="F26" s="120">
        <v>25000</v>
      </c>
      <c r="G26" s="121">
        <f t="shared" si="0"/>
        <v>25000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</row>
    <row r="27" spans="1:255" s="100" customFormat="1" ht="12" customHeight="1" x14ac:dyDescent="0.25">
      <c r="A27" s="93"/>
      <c r="B27" s="118" t="s">
        <v>74</v>
      </c>
      <c r="C27" s="119" t="s">
        <v>21</v>
      </c>
      <c r="D27" s="119">
        <v>1</v>
      </c>
      <c r="E27" s="119" t="s">
        <v>26</v>
      </c>
      <c r="F27" s="120">
        <v>25000</v>
      </c>
      <c r="G27" s="121">
        <f t="shared" si="0"/>
        <v>25000</v>
      </c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</row>
    <row r="28" spans="1:255" s="100" customFormat="1" ht="12" customHeight="1" x14ac:dyDescent="0.25">
      <c r="A28" s="93"/>
      <c r="B28" s="118" t="s">
        <v>75</v>
      </c>
      <c r="C28" s="119" t="s">
        <v>21</v>
      </c>
      <c r="D28" s="119">
        <v>2</v>
      </c>
      <c r="E28" s="119" t="s">
        <v>76</v>
      </c>
      <c r="F28" s="120">
        <v>25000</v>
      </c>
      <c r="G28" s="121">
        <f t="shared" si="0"/>
        <v>50000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</row>
    <row r="29" spans="1:255" s="100" customFormat="1" ht="12" customHeight="1" x14ac:dyDescent="0.25">
      <c r="A29" s="93"/>
      <c r="B29" s="118" t="s">
        <v>77</v>
      </c>
      <c r="C29" s="119" t="s">
        <v>21</v>
      </c>
      <c r="D29" s="119">
        <v>1</v>
      </c>
      <c r="E29" s="119" t="s">
        <v>78</v>
      </c>
      <c r="F29" s="120">
        <v>25000</v>
      </c>
      <c r="G29" s="121">
        <f t="shared" si="0"/>
        <v>25000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</row>
    <row r="30" spans="1:255" s="100" customFormat="1" ht="25.5" x14ac:dyDescent="0.25">
      <c r="A30" s="93"/>
      <c r="B30" s="126" t="s">
        <v>115</v>
      </c>
      <c r="C30" s="119" t="s">
        <v>21</v>
      </c>
      <c r="D30" s="119">
        <v>10</v>
      </c>
      <c r="E30" s="119" t="s">
        <v>79</v>
      </c>
      <c r="F30" s="120">
        <v>25000</v>
      </c>
      <c r="G30" s="121">
        <f t="shared" si="0"/>
        <v>250000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/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/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/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/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99"/>
      <c r="ID30" s="99"/>
      <c r="IE30" s="99"/>
      <c r="IF30" s="99"/>
      <c r="IG30" s="99"/>
      <c r="IH30" s="99"/>
      <c r="II30" s="99"/>
      <c r="IJ30" s="99"/>
      <c r="IK30" s="99"/>
      <c r="IL30" s="99"/>
      <c r="IM30" s="99"/>
      <c r="IN30" s="99"/>
      <c r="IO30" s="99"/>
      <c r="IP30" s="99"/>
      <c r="IQ30" s="99"/>
      <c r="IR30" s="99"/>
      <c r="IS30" s="99"/>
      <c r="IT30" s="99"/>
      <c r="IU30" s="99"/>
    </row>
    <row r="31" spans="1:255" s="100" customFormat="1" ht="12" customHeight="1" x14ac:dyDescent="0.25">
      <c r="A31" s="93"/>
      <c r="B31" s="118" t="s">
        <v>80</v>
      </c>
      <c r="C31" s="119" t="s">
        <v>21</v>
      </c>
      <c r="D31" s="119">
        <v>1</v>
      </c>
      <c r="E31" s="119" t="s">
        <v>81</v>
      </c>
      <c r="F31" s="120">
        <v>25000</v>
      </c>
      <c r="G31" s="121">
        <f t="shared" si="0"/>
        <v>25000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/>
      <c r="FF31" s="99"/>
      <c r="FG31" s="99"/>
      <c r="FH31" s="99"/>
      <c r="FI31" s="99"/>
      <c r="FJ31" s="99"/>
      <c r="FK31" s="99"/>
      <c r="FL31" s="99"/>
      <c r="FM31" s="99"/>
      <c r="FN31" s="99"/>
      <c r="FO31" s="99"/>
      <c r="FP31" s="99"/>
      <c r="FQ31" s="99"/>
      <c r="FR31" s="99"/>
      <c r="FS31" s="99"/>
      <c r="FT31" s="99"/>
      <c r="FU31" s="99"/>
      <c r="FV31" s="99"/>
      <c r="FW31" s="99"/>
      <c r="FX31" s="99"/>
      <c r="FY31" s="99"/>
      <c r="FZ31" s="99"/>
      <c r="GA31" s="99"/>
      <c r="GB31" s="99"/>
      <c r="GC31" s="99"/>
      <c r="GD31" s="99"/>
      <c r="GE31" s="99"/>
      <c r="GF31" s="99"/>
      <c r="GG31" s="99"/>
      <c r="GH31" s="99"/>
      <c r="GI31" s="99"/>
      <c r="GJ31" s="99"/>
      <c r="GK31" s="99"/>
      <c r="GL31" s="99"/>
      <c r="GM31" s="99"/>
      <c r="GN31" s="99"/>
      <c r="GO31" s="99"/>
      <c r="GP31" s="99"/>
      <c r="GQ31" s="99"/>
      <c r="GR31" s="99"/>
      <c r="GS31" s="99"/>
      <c r="GT31" s="99"/>
      <c r="GU31" s="99"/>
      <c r="GV31" s="99"/>
      <c r="GW31" s="99"/>
      <c r="GX31" s="99"/>
      <c r="GY31" s="99"/>
      <c r="GZ31" s="99"/>
      <c r="HA31" s="99"/>
      <c r="HB31" s="99"/>
      <c r="HC31" s="99"/>
      <c r="HD31" s="99"/>
      <c r="HE31" s="99"/>
      <c r="HF31" s="99"/>
      <c r="HG31" s="99"/>
      <c r="HH31" s="99"/>
      <c r="HI31" s="99"/>
      <c r="HJ31" s="99"/>
      <c r="HK31" s="99"/>
      <c r="HL31" s="99"/>
      <c r="HM31" s="99"/>
      <c r="HN31" s="99"/>
      <c r="HO31" s="99"/>
      <c r="HP31" s="99"/>
      <c r="HQ31" s="99"/>
      <c r="HR31" s="99"/>
      <c r="HS31" s="99"/>
      <c r="HT31" s="99"/>
      <c r="HU31" s="99"/>
      <c r="HV31" s="99"/>
      <c r="HW31" s="99"/>
      <c r="HX31" s="99"/>
      <c r="HY31" s="99"/>
      <c r="HZ31" s="99"/>
      <c r="IA31" s="99"/>
      <c r="IB31" s="99"/>
      <c r="IC31" s="99"/>
      <c r="ID31" s="99"/>
      <c r="IE31" s="99"/>
      <c r="IF31" s="99"/>
      <c r="IG31" s="99"/>
      <c r="IH31" s="99"/>
      <c r="II31" s="99"/>
      <c r="IJ31" s="99"/>
      <c r="IK31" s="99"/>
      <c r="IL31" s="99"/>
      <c r="IM31" s="99"/>
      <c r="IN31" s="99"/>
      <c r="IO31" s="99"/>
      <c r="IP31" s="99"/>
      <c r="IQ31" s="99"/>
      <c r="IR31" s="99"/>
      <c r="IS31" s="99"/>
      <c r="IT31" s="99"/>
      <c r="IU31" s="99"/>
    </row>
    <row r="32" spans="1:255" s="100" customFormat="1" ht="12" customHeight="1" x14ac:dyDescent="0.25">
      <c r="A32" s="93"/>
      <c r="B32" s="118" t="s">
        <v>82</v>
      </c>
      <c r="C32" s="119" t="s">
        <v>21</v>
      </c>
      <c r="D32" s="119">
        <v>6</v>
      </c>
      <c r="E32" s="119" t="s">
        <v>81</v>
      </c>
      <c r="F32" s="120">
        <v>25000</v>
      </c>
      <c r="G32" s="121">
        <f t="shared" si="0"/>
        <v>150000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/>
      <c r="FF32" s="99"/>
      <c r="FG32" s="99"/>
      <c r="FH32" s="99"/>
      <c r="FI32" s="99"/>
      <c r="FJ32" s="99"/>
      <c r="FK32" s="99"/>
      <c r="FL32" s="99"/>
      <c r="FM32" s="99"/>
      <c r="FN32" s="99"/>
      <c r="FO32" s="99"/>
      <c r="FP32" s="99"/>
      <c r="FQ32" s="99"/>
      <c r="FR32" s="99"/>
      <c r="FS32" s="99"/>
      <c r="FT32" s="99"/>
      <c r="FU32" s="99"/>
      <c r="FV32" s="99"/>
      <c r="FW32" s="99"/>
      <c r="FX32" s="99"/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99"/>
      <c r="GL32" s="99"/>
      <c r="GM32" s="99"/>
      <c r="GN32" s="99"/>
      <c r="GO32" s="99"/>
      <c r="GP32" s="99"/>
      <c r="GQ32" s="99"/>
      <c r="GR32" s="99"/>
      <c r="GS32" s="99"/>
      <c r="GT32" s="99"/>
      <c r="GU32" s="99"/>
      <c r="GV32" s="99"/>
      <c r="GW32" s="99"/>
      <c r="GX32" s="99"/>
      <c r="GY32" s="99"/>
      <c r="GZ32" s="99"/>
      <c r="HA32" s="99"/>
      <c r="HB32" s="99"/>
      <c r="HC32" s="99"/>
      <c r="HD32" s="99"/>
      <c r="HE32" s="99"/>
      <c r="HF32" s="99"/>
      <c r="HG32" s="99"/>
      <c r="HH32" s="99"/>
      <c r="HI32" s="99"/>
      <c r="HJ32" s="99"/>
      <c r="HK32" s="99"/>
      <c r="HL32" s="99"/>
      <c r="HM32" s="99"/>
      <c r="HN32" s="99"/>
      <c r="HO32" s="99"/>
      <c r="HP32" s="99"/>
      <c r="HQ32" s="99"/>
      <c r="HR32" s="99"/>
      <c r="HS32" s="99"/>
      <c r="HT32" s="99"/>
      <c r="HU32" s="99"/>
      <c r="HV32" s="99"/>
      <c r="HW32" s="99"/>
      <c r="HX32" s="99"/>
      <c r="HY32" s="99"/>
      <c r="HZ32" s="99"/>
      <c r="IA32" s="99"/>
      <c r="IB32" s="99"/>
      <c r="IC32" s="99"/>
      <c r="ID32" s="99"/>
      <c r="IE32" s="99"/>
      <c r="IF32" s="99"/>
      <c r="IG32" s="99"/>
      <c r="IH32" s="99"/>
      <c r="II32" s="99"/>
      <c r="IJ32" s="99"/>
      <c r="IK32" s="99"/>
      <c r="IL32" s="99"/>
      <c r="IM32" s="99"/>
      <c r="IN32" s="99"/>
      <c r="IO32" s="99"/>
      <c r="IP32" s="99"/>
      <c r="IQ32" s="99"/>
      <c r="IR32" s="99"/>
      <c r="IS32" s="99"/>
      <c r="IT32" s="99"/>
      <c r="IU32" s="99"/>
    </row>
    <row r="33" spans="1:255" s="100" customFormat="1" ht="12" customHeight="1" x14ac:dyDescent="0.25">
      <c r="A33" s="93"/>
      <c r="B33" s="118" t="s">
        <v>83</v>
      </c>
      <c r="C33" s="119" t="s">
        <v>21</v>
      </c>
      <c r="D33" s="119">
        <v>2</v>
      </c>
      <c r="E33" s="119" t="s">
        <v>84</v>
      </c>
      <c r="F33" s="120">
        <v>25000</v>
      </c>
      <c r="G33" s="121">
        <f t="shared" si="0"/>
        <v>50000</v>
      </c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99"/>
      <c r="FF33" s="99"/>
      <c r="FG33" s="99"/>
      <c r="FH33" s="99"/>
      <c r="FI33" s="99"/>
      <c r="FJ33" s="99"/>
      <c r="FK33" s="99"/>
      <c r="FL33" s="99"/>
      <c r="FM33" s="99"/>
      <c r="FN33" s="99"/>
      <c r="FO33" s="99"/>
      <c r="FP33" s="99"/>
      <c r="FQ33" s="99"/>
      <c r="FR33" s="99"/>
      <c r="FS33" s="99"/>
      <c r="FT33" s="99"/>
      <c r="FU33" s="99"/>
      <c r="FV33" s="99"/>
      <c r="FW33" s="99"/>
      <c r="FX33" s="99"/>
      <c r="FY33" s="99"/>
      <c r="FZ33" s="99"/>
      <c r="GA33" s="99"/>
      <c r="GB33" s="99"/>
      <c r="GC33" s="99"/>
      <c r="GD33" s="99"/>
      <c r="GE33" s="99"/>
      <c r="GF33" s="99"/>
      <c r="GG33" s="99"/>
      <c r="GH33" s="99"/>
      <c r="GI33" s="99"/>
      <c r="GJ33" s="99"/>
      <c r="GK33" s="99"/>
      <c r="GL33" s="99"/>
      <c r="GM33" s="99"/>
      <c r="GN33" s="99"/>
      <c r="GO33" s="99"/>
      <c r="GP33" s="99"/>
      <c r="GQ33" s="99"/>
      <c r="GR33" s="99"/>
      <c r="GS33" s="99"/>
      <c r="GT33" s="99"/>
      <c r="GU33" s="99"/>
      <c r="GV33" s="99"/>
      <c r="GW33" s="99"/>
      <c r="GX33" s="99"/>
      <c r="GY33" s="99"/>
      <c r="GZ33" s="99"/>
      <c r="HA33" s="99"/>
      <c r="HB33" s="99"/>
      <c r="HC33" s="99"/>
      <c r="HD33" s="99"/>
      <c r="HE33" s="99"/>
      <c r="HF33" s="99"/>
      <c r="HG33" s="99"/>
      <c r="HH33" s="99"/>
      <c r="HI33" s="99"/>
      <c r="HJ33" s="99"/>
      <c r="HK33" s="99"/>
      <c r="HL33" s="99"/>
      <c r="HM33" s="99"/>
      <c r="HN33" s="99"/>
      <c r="HO33" s="99"/>
      <c r="HP33" s="99"/>
      <c r="HQ33" s="99"/>
      <c r="HR33" s="99"/>
      <c r="HS33" s="99"/>
      <c r="HT33" s="99"/>
      <c r="HU33" s="99"/>
      <c r="HV33" s="99"/>
      <c r="HW33" s="99"/>
      <c r="HX33" s="99"/>
      <c r="HY33" s="99"/>
      <c r="HZ33" s="99"/>
      <c r="IA33" s="99"/>
      <c r="IB33" s="99"/>
      <c r="IC33" s="99"/>
      <c r="ID33" s="99"/>
      <c r="IE33" s="99"/>
      <c r="IF33" s="99"/>
      <c r="IG33" s="99"/>
      <c r="IH33" s="99"/>
      <c r="II33" s="99"/>
      <c r="IJ33" s="99"/>
      <c r="IK33" s="99"/>
      <c r="IL33" s="99"/>
      <c r="IM33" s="99"/>
      <c r="IN33" s="99"/>
      <c r="IO33" s="99"/>
      <c r="IP33" s="99"/>
      <c r="IQ33" s="99"/>
      <c r="IR33" s="99"/>
      <c r="IS33" s="99"/>
      <c r="IT33" s="99"/>
      <c r="IU33" s="99"/>
    </row>
    <row r="34" spans="1:255" s="100" customFormat="1" ht="12" customHeight="1" x14ac:dyDescent="0.25">
      <c r="A34" s="93"/>
      <c r="B34" s="118" t="s">
        <v>85</v>
      </c>
      <c r="C34" s="119" t="s">
        <v>21</v>
      </c>
      <c r="D34" s="119">
        <v>2</v>
      </c>
      <c r="E34" s="119" t="s">
        <v>86</v>
      </c>
      <c r="F34" s="120">
        <v>25000</v>
      </c>
      <c r="G34" s="121">
        <f t="shared" si="0"/>
        <v>50000</v>
      </c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99"/>
      <c r="FA34" s="99"/>
      <c r="FB34" s="99"/>
      <c r="FC34" s="99"/>
      <c r="FD34" s="99"/>
      <c r="FE34" s="99"/>
      <c r="FF34" s="99"/>
      <c r="FG34" s="99"/>
      <c r="FH34" s="99"/>
      <c r="FI34" s="99"/>
      <c r="FJ34" s="99"/>
      <c r="FK34" s="99"/>
      <c r="FL34" s="99"/>
      <c r="FM34" s="99"/>
      <c r="FN34" s="99"/>
      <c r="FO34" s="99"/>
      <c r="FP34" s="99"/>
      <c r="FQ34" s="99"/>
      <c r="FR34" s="99"/>
      <c r="FS34" s="99"/>
      <c r="FT34" s="99"/>
      <c r="FU34" s="99"/>
      <c r="FV34" s="99"/>
      <c r="FW34" s="99"/>
      <c r="FX34" s="99"/>
      <c r="FY34" s="99"/>
      <c r="FZ34" s="99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99"/>
      <c r="GL34" s="99"/>
      <c r="GM34" s="99"/>
      <c r="GN34" s="99"/>
      <c r="GO34" s="99"/>
      <c r="GP34" s="99"/>
      <c r="GQ34" s="99"/>
      <c r="GR34" s="99"/>
      <c r="GS34" s="99"/>
      <c r="GT34" s="99"/>
      <c r="GU34" s="99"/>
      <c r="GV34" s="99"/>
      <c r="GW34" s="99"/>
      <c r="GX34" s="99"/>
      <c r="GY34" s="99"/>
      <c r="GZ34" s="99"/>
      <c r="HA34" s="99"/>
      <c r="HB34" s="99"/>
      <c r="HC34" s="99"/>
      <c r="HD34" s="99"/>
      <c r="HE34" s="99"/>
      <c r="HF34" s="99"/>
      <c r="HG34" s="99"/>
      <c r="HH34" s="99"/>
      <c r="HI34" s="99"/>
      <c r="HJ34" s="99"/>
      <c r="HK34" s="99"/>
      <c r="HL34" s="99"/>
      <c r="HM34" s="99"/>
      <c r="HN34" s="99"/>
      <c r="HO34" s="99"/>
      <c r="HP34" s="99"/>
      <c r="HQ34" s="99"/>
      <c r="HR34" s="99"/>
      <c r="HS34" s="99"/>
      <c r="HT34" s="99"/>
      <c r="HU34" s="99"/>
      <c r="HV34" s="99"/>
      <c r="HW34" s="99"/>
      <c r="HX34" s="99"/>
      <c r="HY34" s="99"/>
      <c r="HZ34" s="99"/>
      <c r="IA34" s="99"/>
      <c r="IB34" s="99"/>
      <c r="IC34" s="99"/>
      <c r="ID34" s="99"/>
      <c r="IE34" s="99"/>
      <c r="IF34" s="99"/>
      <c r="IG34" s="99"/>
      <c r="IH34" s="99"/>
      <c r="II34" s="99"/>
      <c r="IJ34" s="99"/>
      <c r="IK34" s="99"/>
      <c r="IL34" s="99"/>
      <c r="IM34" s="99"/>
      <c r="IN34" s="99"/>
      <c r="IO34" s="99"/>
      <c r="IP34" s="99"/>
      <c r="IQ34" s="99"/>
      <c r="IR34" s="99"/>
      <c r="IS34" s="99"/>
      <c r="IT34" s="99"/>
      <c r="IU34" s="99"/>
    </row>
    <row r="35" spans="1:255" ht="11.25" customHeight="1" x14ac:dyDescent="0.25">
      <c r="B35" s="18" t="s">
        <v>22</v>
      </c>
      <c r="C35" s="19"/>
      <c r="D35" s="19"/>
      <c r="E35" s="19"/>
      <c r="F35" s="20"/>
      <c r="G35" s="21">
        <f>SUM(G21:G34)</f>
        <v>1950000</v>
      </c>
    </row>
    <row r="36" spans="1:255" ht="15.75" customHeight="1" x14ac:dyDescent="0.25">
      <c r="A36" s="5"/>
      <c r="B36" s="15"/>
      <c r="C36" s="16"/>
      <c r="D36" s="16"/>
      <c r="E36" s="16"/>
      <c r="F36" s="17"/>
      <c r="G36" s="17"/>
      <c r="K36" s="77"/>
    </row>
    <row r="37" spans="1:255" ht="12" customHeight="1" x14ac:dyDescent="0.25">
      <c r="A37" s="5"/>
      <c r="B37" s="111" t="s">
        <v>23</v>
      </c>
      <c r="C37" s="112"/>
      <c r="D37" s="113"/>
      <c r="E37" s="113"/>
      <c r="F37" s="114"/>
      <c r="G37" s="115"/>
    </row>
    <row r="38" spans="1:255" ht="24" customHeight="1" x14ac:dyDescent="0.25">
      <c r="A38" s="5"/>
      <c r="B38" s="116" t="s">
        <v>15</v>
      </c>
      <c r="C38" s="117" t="s">
        <v>16</v>
      </c>
      <c r="D38" s="117" t="s">
        <v>17</v>
      </c>
      <c r="E38" s="116" t="s">
        <v>18</v>
      </c>
      <c r="F38" s="117" t="s">
        <v>19</v>
      </c>
      <c r="G38" s="116" t="s">
        <v>20</v>
      </c>
    </row>
    <row r="39" spans="1:255" s="100" customFormat="1" ht="12" customHeight="1" x14ac:dyDescent="0.25">
      <c r="A39" s="93"/>
      <c r="B39" s="118"/>
      <c r="C39" s="119"/>
      <c r="D39" s="119"/>
      <c r="E39" s="119"/>
      <c r="F39" s="120"/>
      <c r="G39" s="121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  <c r="DL39" s="99"/>
      <c r="DM39" s="99"/>
      <c r="DN39" s="99"/>
      <c r="DO39" s="99"/>
      <c r="DP39" s="99"/>
      <c r="DQ39" s="99"/>
      <c r="DR39" s="99"/>
      <c r="DS39" s="99"/>
      <c r="DT39" s="99"/>
      <c r="DU39" s="99"/>
      <c r="DV39" s="99"/>
      <c r="DW39" s="99"/>
      <c r="DX39" s="99"/>
      <c r="DY39" s="99"/>
      <c r="DZ39" s="99"/>
      <c r="EA39" s="99"/>
      <c r="EB39" s="99"/>
      <c r="EC39" s="99"/>
      <c r="ED39" s="99"/>
      <c r="EE39" s="99"/>
      <c r="EF39" s="99"/>
      <c r="EG39" s="99"/>
      <c r="EH39" s="99"/>
      <c r="EI39" s="99"/>
      <c r="EJ39" s="99"/>
      <c r="EK39" s="99"/>
      <c r="EL39" s="99"/>
      <c r="EM39" s="99"/>
      <c r="EN39" s="99"/>
      <c r="EO39" s="99"/>
      <c r="EP39" s="99"/>
      <c r="EQ39" s="99"/>
      <c r="ER39" s="99"/>
      <c r="ES39" s="99"/>
      <c r="ET39" s="99"/>
      <c r="EU39" s="99"/>
      <c r="EV39" s="99"/>
      <c r="EW39" s="99"/>
      <c r="EX39" s="99"/>
      <c r="EY39" s="99"/>
      <c r="EZ39" s="99"/>
      <c r="FA39" s="99"/>
      <c r="FB39" s="99"/>
      <c r="FC39" s="99"/>
      <c r="FD39" s="99"/>
      <c r="FE39" s="99"/>
      <c r="FF39" s="99"/>
      <c r="FG39" s="99"/>
      <c r="FH39" s="99"/>
      <c r="FI39" s="99"/>
      <c r="FJ39" s="99"/>
      <c r="FK39" s="99"/>
      <c r="FL39" s="99"/>
      <c r="FM39" s="99"/>
      <c r="FN39" s="99"/>
      <c r="FO39" s="99"/>
      <c r="FP39" s="99"/>
      <c r="FQ39" s="99"/>
      <c r="FR39" s="99"/>
      <c r="FS39" s="99"/>
      <c r="FT39" s="99"/>
      <c r="FU39" s="99"/>
      <c r="FV39" s="99"/>
      <c r="FW39" s="99"/>
      <c r="FX39" s="99"/>
      <c r="FY39" s="99"/>
      <c r="FZ39" s="99"/>
      <c r="GA39" s="99"/>
      <c r="GB39" s="99"/>
      <c r="GC39" s="99"/>
      <c r="GD39" s="99"/>
      <c r="GE39" s="99"/>
      <c r="GF39" s="99"/>
      <c r="GG39" s="99"/>
      <c r="GH39" s="99"/>
      <c r="GI39" s="99"/>
      <c r="GJ39" s="99"/>
      <c r="GK39" s="99"/>
      <c r="GL39" s="99"/>
      <c r="GM39" s="99"/>
      <c r="GN39" s="99"/>
      <c r="GO39" s="99"/>
      <c r="GP39" s="99"/>
      <c r="GQ39" s="99"/>
      <c r="GR39" s="99"/>
      <c r="GS39" s="99"/>
      <c r="GT39" s="99"/>
      <c r="GU39" s="99"/>
      <c r="GV39" s="99"/>
      <c r="GW39" s="99"/>
      <c r="GX39" s="99"/>
      <c r="GY39" s="99"/>
      <c r="GZ39" s="99"/>
      <c r="HA39" s="99"/>
      <c r="HB39" s="99"/>
      <c r="HC39" s="99"/>
      <c r="HD39" s="99"/>
      <c r="HE39" s="99"/>
      <c r="HF39" s="99"/>
      <c r="HG39" s="99"/>
      <c r="HH39" s="99"/>
      <c r="HI39" s="99"/>
      <c r="HJ39" s="99"/>
      <c r="HK39" s="99"/>
      <c r="HL39" s="99"/>
      <c r="HM39" s="99"/>
      <c r="HN39" s="99"/>
      <c r="HO39" s="99"/>
      <c r="HP39" s="99"/>
      <c r="HQ39" s="99"/>
      <c r="HR39" s="99"/>
      <c r="HS39" s="99"/>
      <c r="HT39" s="99"/>
      <c r="HU39" s="99"/>
      <c r="HV39" s="99"/>
      <c r="HW39" s="99"/>
      <c r="HX39" s="99"/>
      <c r="HY39" s="99"/>
      <c r="HZ39" s="99"/>
      <c r="IA39" s="99"/>
      <c r="IB39" s="99"/>
      <c r="IC39" s="99"/>
      <c r="ID39" s="99"/>
      <c r="IE39" s="99"/>
      <c r="IF39" s="99"/>
      <c r="IG39" s="99"/>
      <c r="IH39" s="99"/>
      <c r="II39" s="99"/>
      <c r="IJ39" s="99"/>
      <c r="IK39" s="99"/>
      <c r="IL39" s="99"/>
      <c r="IM39" s="99"/>
      <c r="IN39" s="99"/>
      <c r="IO39" s="99"/>
      <c r="IP39" s="99"/>
      <c r="IQ39" s="99"/>
      <c r="IR39" s="99"/>
      <c r="IS39" s="99"/>
      <c r="IT39" s="99"/>
      <c r="IU39" s="99"/>
    </row>
    <row r="40" spans="1:255" ht="11.25" customHeight="1" x14ac:dyDescent="0.25">
      <c r="B40" s="18" t="s">
        <v>24</v>
      </c>
      <c r="C40" s="19"/>
      <c r="D40" s="19"/>
      <c r="E40" s="19"/>
      <c r="F40" s="20"/>
      <c r="G40" s="21">
        <f>SUM(G39)</f>
        <v>0</v>
      </c>
    </row>
    <row r="41" spans="1:255" ht="15.75" customHeight="1" x14ac:dyDescent="0.25">
      <c r="A41" s="5"/>
      <c r="B41" s="15"/>
      <c r="C41" s="16"/>
      <c r="D41" s="16"/>
      <c r="E41" s="16"/>
      <c r="F41" s="17"/>
      <c r="G41" s="17"/>
      <c r="K41" s="77"/>
    </row>
    <row r="42" spans="1:255" ht="12" customHeight="1" x14ac:dyDescent="0.25">
      <c r="A42" s="5"/>
      <c r="B42" s="111" t="s">
        <v>25</v>
      </c>
      <c r="C42" s="112"/>
      <c r="D42" s="113"/>
      <c r="E42" s="113"/>
      <c r="F42" s="114"/>
      <c r="G42" s="115"/>
    </row>
    <row r="43" spans="1:255" ht="24" customHeight="1" x14ac:dyDescent="0.25">
      <c r="A43" s="5"/>
      <c r="B43" s="116" t="s">
        <v>15</v>
      </c>
      <c r="C43" s="117" t="s">
        <v>16</v>
      </c>
      <c r="D43" s="117" t="s">
        <v>17</v>
      </c>
      <c r="E43" s="116" t="s">
        <v>18</v>
      </c>
      <c r="F43" s="117" t="s">
        <v>19</v>
      </c>
      <c r="G43" s="116" t="s">
        <v>20</v>
      </c>
    </row>
    <row r="44" spans="1:255" s="100" customFormat="1" ht="12" customHeight="1" x14ac:dyDescent="0.25">
      <c r="A44" s="93"/>
      <c r="B44" s="118"/>
      <c r="C44" s="119"/>
      <c r="D44" s="119"/>
      <c r="E44" s="119"/>
      <c r="F44" s="120"/>
      <c r="G44" s="121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99"/>
      <c r="CX44" s="99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99"/>
      <c r="DJ44" s="99"/>
      <c r="DK44" s="99"/>
      <c r="DL44" s="99"/>
      <c r="DM44" s="99"/>
      <c r="DN44" s="99"/>
      <c r="DO44" s="99"/>
      <c r="DP44" s="99"/>
      <c r="DQ44" s="99"/>
      <c r="DR44" s="99"/>
      <c r="DS44" s="99"/>
      <c r="DT44" s="99"/>
      <c r="DU44" s="99"/>
      <c r="DV44" s="99"/>
      <c r="DW44" s="99"/>
      <c r="DX44" s="99"/>
      <c r="DY44" s="99"/>
      <c r="DZ44" s="99"/>
      <c r="EA44" s="99"/>
      <c r="EB44" s="99"/>
      <c r="EC44" s="99"/>
      <c r="ED44" s="99"/>
      <c r="EE44" s="99"/>
      <c r="EF44" s="99"/>
      <c r="EG44" s="99"/>
      <c r="EH44" s="99"/>
      <c r="EI44" s="99"/>
      <c r="EJ44" s="99"/>
      <c r="EK44" s="99"/>
      <c r="EL44" s="99"/>
      <c r="EM44" s="99"/>
      <c r="EN44" s="99"/>
      <c r="EO44" s="99"/>
      <c r="EP44" s="99"/>
      <c r="EQ44" s="99"/>
      <c r="ER44" s="99"/>
      <c r="ES44" s="99"/>
      <c r="ET44" s="99"/>
      <c r="EU44" s="99"/>
      <c r="EV44" s="99"/>
      <c r="EW44" s="99"/>
      <c r="EX44" s="99"/>
      <c r="EY44" s="99"/>
      <c r="EZ44" s="99"/>
      <c r="FA44" s="99"/>
      <c r="FB44" s="99"/>
      <c r="FC44" s="99"/>
      <c r="FD44" s="99"/>
      <c r="FE44" s="99"/>
      <c r="FF44" s="99"/>
      <c r="FG44" s="99"/>
      <c r="FH44" s="99"/>
      <c r="FI44" s="99"/>
      <c r="FJ44" s="99"/>
      <c r="FK44" s="99"/>
      <c r="FL44" s="99"/>
      <c r="FM44" s="99"/>
      <c r="FN44" s="99"/>
      <c r="FO44" s="99"/>
      <c r="FP44" s="99"/>
      <c r="FQ44" s="99"/>
      <c r="FR44" s="99"/>
      <c r="FS44" s="99"/>
      <c r="FT44" s="99"/>
      <c r="FU44" s="99"/>
      <c r="FV44" s="99"/>
      <c r="FW44" s="99"/>
      <c r="FX44" s="99"/>
      <c r="FY44" s="99"/>
      <c r="FZ44" s="99"/>
      <c r="GA44" s="99"/>
      <c r="GB44" s="99"/>
      <c r="GC44" s="99"/>
      <c r="GD44" s="99"/>
      <c r="GE44" s="99"/>
      <c r="GF44" s="99"/>
      <c r="GG44" s="99"/>
      <c r="GH44" s="99"/>
      <c r="GI44" s="99"/>
      <c r="GJ44" s="99"/>
      <c r="GK44" s="99"/>
      <c r="GL44" s="99"/>
      <c r="GM44" s="99"/>
      <c r="GN44" s="99"/>
      <c r="GO44" s="99"/>
      <c r="GP44" s="99"/>
      <c r="GQ44" s="99"/>
      <c r="GR44" s="99"/>
      <c r="GS44" s="99"/>
      <c r="GT44" s="99"/>
      <c r="GU44" s="99"/>
      <c r="GV44" s="99"/>
      <c r="GW44" s="99"/>
      <c r="GX44" s="99"/>
      <c r="GY44" s="99"/>
      <c r="GZ44" s="99"/>
      <c r="HA44" s="99"/>
      <c r="HB44" s="99"/>
      <c r="HC44" s="99"/>
      <c r="HD44" s="99"/>
      <c r="HE44" s="99"/>
      <c r="HF44" s="99"/>
      <c r="HG44" s="99"/>
      <c r="HH44" s="99"/>
      <c r="HI44" s="99"/>
      <c r="HJ44" s="99"/>
      <c r="HK44" s="99"/>
      <c r="HL44" s="99"/>
      <c r="HM44" s="99"/>
      <c r="HN44" s="99"/>
      <c r="HO44" s="99"/>
      <c r="HP44" s="99"/>
      <c r="HQ44" s="99"/>
      <c r="HR44" s="99"/>
      <c r="HS44" s="99"/>
      <c r="HT44" s="99"/>
      <c r="HU44" s="99"/>
      <c r="HV44" s="99"/>
      <c r="HW44" s="99"/>
      <c r="HX44" s="99"/>
      <c r="HY44" s="99"/>
      <c r="HZ44" s="99"/>
      <c r="IA44" s="99"/>
      <c r="IB44" s="99"/>
      <c r="IC44" s="99"/>
      <c r="ID44" s="99"/>
      <c r="IE44" s="99"/>
      <c r="IF44" s="99"/>
      <c r="IG44" s="99"/>
      <c r="IH44" s="99"/>
      <c r="II44" s="99"/>
      <c r="IJ44" s="99"/>
      <c r="IK44" s="99"/>
      <c r="IL44" s="99"/>
      <c r="IM44" s="99"/>
      <c r="IN44" s="99"/>
      <c r="IO44" s="99"/>
      <c r="IP44" s="99"/>
      <c r="IQ44" s="99"/>
      <c r="IR44" s="99"/>
      <c r="IS44" s="99"/>
      <c r="IT44" s="99"/>
      <c r="IU44" s="99"/>
    </row>
    <row r="45" spans="1:255" ht="12" customHeight="1" x14ac:dyDescent="0.25">
      <c r="A45" s="35"/>
      <c r="B45" s="122" t="s">
        <v>27</v>
      </c>
      <c r="C45" s="123"/>
      <c r="D45" s="123"/>
      <c r="E45" s="123"/>
      <c r="F45" s="124"/>
      <c r="G45" s="125">
        <f>SUM(G44:G44)</f>
        <v>0</v>
      </c>
    </row>
    <row r="46" spans="1:255" ht="12" customHeight="1" x14ac:dyDescent="0.25">
      <c r="A46" s="35"/>
      <c r="B46" s="15"/>
      <c r="C46" s="16"/>
      <c r="D46" s="16"/>
      <c r="E46" s="16"/>
      <c r="F46" s="17"/>
      <c r="G46" s="17"/>
    </row>
    <row r="47" spans="1:255" ht="12" customHeight="1" x14ac:dyDescent="0.25">
      <c r="A47" s="5"/>
      <c r="B47" s="111" t="s">
        <v>28</v>
      </c>
      <c r="C47" s="112"/>
      <c r="D47" s="113"/>
      <c r="E47" s="113"/>
      <c r="F47" s="114"/>
      <c r="G47" s="115"/>
    </row>
    <row r="48" spans="1:255" ht="24" customHeight="1" x14ac:dyDescent="0.25">
      <c r="A48" s="5"/>
      <c r="B48" s="116" t="s">
        <v>29</v>
      </c>
      <c r="C48" s="117" t="s">
        <v>30</v>
      </c>
      <c r="D48" s="117" t="s">
        <v>31</v>
      </c>
      <c r="E48" s="116" t="s">
        <v>18</v>
      </c>
      <c r="F48" s="117" t="s">
        <v>19</v>
      </c>
      <c r="G48" s="116" t="s">
        <v>20</v>
      </c>
    </row>
    <row r="49" spans="1:255" s="100" customFormat="1" ht="12" customHeight="1" x14ac:dyDescent="0.25">
      <c r="A49" s="93"/>
      <c r="B49" s="118" t="s">
        <v>87</v>
      </c>
      <c r="C49" s="119" t="s">
        <v>88</v>
      </c>
      <c r="D49" s="119">
        <v>400</v>
      </c>
      <c r="E49" s="119" t="s">
        <v>89</v>
      </c>
      <c r="F49" s="120">
        <v>125</v>
      </c>
      <c r="G49" s="121">
        <f t="shared" ref="G49:G55" si="1">D49*F49</f>
        <v>50000</v>
      </c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99"/>
      <c r="DK49" s="99"/>
      <c r="DL49" s="99"/>
      <c r="DM49" s="99"/>
      <c r="DN49" s="99"/>
      <c r="DO49" s="99"/>
      <c r="DP49" s="99"/>
      <c r="DQ49" s="99"/>
      <c r="DR49" s="99"/>
      <c r="DS49" s="99"/>
      <c r="DT49" s="99"/>
      <c r="DU49" s="99"/>
      <c r="DV49" s="99"/>
      <c r="DW49" s="99"/>
      <c r="DX49" s="99"/>
      <c r="DY49" s="99"/>
      <c r="DZ49" s="99"/>
      <c r="EA49" s="99"/>
      <c r="EB49" s="99"/>
      <c r="EC49" s="99"/>
      <c r="ED49" s="99"/>
      <c r="EE49" s="99"/>
      <c r="EF49" s="99"/>
      <c r="EG49" s="99"/>
      <c r="EH49" s="99"/>
      <c r="EI49" s="99"/>
      <c r="EJ49" s="99"/>
      <c r="EK49" s="99"/>
      <c r="EL49" s="99"/>
      <c r="EM49" s="99"/>
      <c r="EN49" s="99"/>
      <c r="EO49" s="99"/>
      <c r="EP49" s="99"/>
      <c r="EQ49" s="99"/>
      <c r="ER49" s="99"/>
      <c r="ES49" s="99"/>
      <c r="ET49" s="99"/>
      <c r="EU49" s="99"/>
      <c r="EV49" s="99"/>
      <c r="EW49" s="99"/>
      <c r="EX49" s="99"/>
      <c r="EY49" s="99"/>
      <c r="EZ49" s="99"/>
      <c r="FA49" s="99"/>
      <c r="FB49" s="99"/>
      <c r="FC49" s="99"/>
      <c r="FD49" s="99"/>
      <c r="FE49" s="99"/>
      <c r="FF49" s="99"/>
      <c r="FG49" s="99"/>
      <c r="FH49" s="99"/>
      <c r="FI49" s="99"/>
      <c r="FJ49" s="99"/>
      <c r="FK49" s="99"/>
      <c r="FL49" s="99"/>
      <c r="FM49" s="99"/>
      <c r="FN49" s="99"/>
      <c r="FO49" s="99"/>
      <c r="FP49" s="99"/>
      <c r="FQ49" s="99"/>
      <c r="FR49" s="99"/>
      <c r="FS49" s="99"/>
      <c r="FT49" s="99"/>
      <c r="FU49" s="99"/>
      <c r="FV49" s="99"/>
      <c r="FW49" s="99"/>
      <c r="FX49" s="99"/>
      <c r="FY49" s="99"/>
      <c r="FZ49" s="99"/>
      <c r="GA49" s="99"/>
      <c r="GB49" s="99"/>
      <c r="GC49" s="99"/>
      <c r="GD49" s="99"/>
      <c r="GE49" s="99"/>
      <c r="GF49" s="99"/>
      <c r="GG49" s="99"/>
      <c r="GH49" s="99"/>
      <c r="GI49" s="99"/>
      <c r="GJ49" s="99"/>
      <c r="GK49" s="99"/>
      <c r="GL49" s="99"/>
      <c r="GM49" s="99"/>
      <c r="GN49" s="99"/>
      <c r="GO49" s="99"/>
      <c r="GP49" s="99"/>
      <c r="GQ49" s="99"/>
      <c r="GR49" s="99"/>
      <c r="GS49" s="99"/>
      <c r="GT49" s="99"/>
      <c r="GU49" s="99"/>
      <c r="GV49" s="99"/>
      <c r="GW49" s="99"/>
      <c r="GX49" s="99"/>
      <c r="GY49" s="99"/>
      <c r="GZ49" s="99"/>
      <c r="HA49" s="99"/>
      <c r="HB49" s="99"/>
      <c r="HC49" s="99"/>
      <c r="HD49" s="99"/>
      <c r="HE49" s="99"/>
      <c r="HF49" s="99"/>
      <c r="HG49" s="99"/>
      <c r="HH49" s="99"/>
      <c r="HI49" s="99"/>
      <c r="HJ49" s="99"/>
      <c r="HK49" s="99"/>
      <c r="HL49" s="99"/>
      <c r="HM49" s="99"/>
      <c r="HN49" s="99"/>
      <c r="HO49" s="99"/>
      <c r="HP49" s="99"/>
      <c r="HQ49" s="99"/>
      <c r="HR49" s="99"/>
      <c r="HS49" s="99"/>
      <c r="HT49" s="99"/>
      <c r="HU49" s="99"/>
      <c r="HV49" s="99"/>
      <c r="HW49" s="99"/>
      <c r="HX49" s="99"/>
      <c r="HY49" s="99"/>
      <c r="HZ49" s="99"/>
      <c r="IA49" s="99"/>
      <c r="IB49" s="99"/>
      <c r="IC49" s="99"/>
      <c r="ID49" s="99"/>
      <c r="IE49" s="99"/>
      <c r="IF49" s="99"/>
      <c r="IG49" s="99"/>
      <c r="IH49" s="99"/>
      <c r="II49" s="99"/>
      <c r="IJ49" s="99"/>
      <c r="IK49" s="99"/>
      <c r="IL49" s="99"/>
      <c r="IM49" s="99"/>
      <c r="IN49" s="99"/>
      <c r="IO49" s="99"/>
      <c r="IP49" s="99"/>
      <c r="IQ49" s="99"/>
      <c r="IR49" s="99"/>
      <c r="IS49" s="99"/>
      <c r="IT49" s="99"/>
      <c r="IU49" s="99"/>
    </row>
    <row r="50" spans="1:255" s="100" customFormat="1" ht="12" customHeight="1" x14ac:dyDescent="0.25">
      <c r="A50" s="93"/>
      <c r="B50" s="118" t="s">
        <v>90</v>
      </c>
      <c r="C50" s="119" t="s">
        <v>88</v>
      </c>
      <c r="D50" s="119">
        <v>40</v>
      </c>
      <c r="E50" s="119" t="s">
        <v>89</v>
      </c>
      <c r="F50" s="120">
        <v>360</v>
      </c>
      <c r="G50" s="121">
        <f t="shared" si="1"/>
        <v>14400</v>
      </c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  <c r="DA50" s="99"/>
      <c r="DB50" s="99"/>
      <c r="DC50" s="99"/>
      <c r="DD50" s="99"/>
      <c r="DE50" s="99"/>
      <c r="DF50" s="99"/>
      <c r="DG50" s="99"/>
      <c r="DH50" s="99"/>
      <c r="DI50" s="99"/>
      <c r="DJ50" s="99"/>
      <c r="DK50" s="99"/>
      <c r="DL50" s="99"/>
      <c r="DM50" s="99"/>
      <c r="DN50" s="99"/>
      <c r="DO50" s="99"/>
      <c r="DP50" s="99"/>
      <c r="DQ50" s="99"/>
      <c r="DR50" s="99"/>
      <c r="DS50" s="99"/>
      <c r="DT50" s="99"/>
      <c r="DU50" s="99"/>
      <c r="DV50" s="99"/>
      <c r="DW50" s="99"/>
      <c r="DX50" s="99"/>
      <c r="DY50" s="99"/>
      <c r="DZ50" s="99"/>
      <c r="EA50" s="99"/>
      <c r="EB50" s="99"/>
      <c r="EC50" s="99"/>
      <c r="ED50" s="99"/>
      <c r="EE50" s="99"/>
      <c r="EF50" s="99"/>
      <c r="EG50" s="99"/>
      <c r="EH50" s="99"/>
      <c r="EI50" s="99"/>
      <c r="EJ50" s="99"/>
      <c r="EK50" s="99"/>
      <c r="EL50" s="99"/>
      <c r="EM50" s="99"/>
      <c r="EN50" s="99"/>
      <c r="EO50" s="99"/>
      <c r="EP50" s="99"/>
      <c r="EQ50" s="99"/>
      <c r="ER50" s="99"/>
      <c r="ES50" s="99"/>
      <c r="ET50" s="99"/>
      <c r="EU50" s="99"/>
      <c r="EV50" s="99"/>
      <c r="EW50" s="99"/>
      <c r="EX50" s="99"/>
      <c r="EY50" s="99"/>
      <c r="EZ50" s="99"/>
      <c r="FA50" s="99"/>
      <c r="FB50" s="99"/>
      <c r="FC50" s="99"/>
      <c r="FD50" s="99"/>
      <c r="FE50" s="99"/>
      <c r="FF50" s="99"/>
      <c r="FG50" s="99"/>
      <c r="FH50" s="99"/>
      <c r="FI50" s="99"/>
      <c r="FJ50" s="99"/>
      <c r="FK50" s="99"/>
      <c r="FL50" s="99"/>
      <c r="FM50" s="99"/>
      <c r="FN50" s="99"/>
      <c r="FO50" s="99"/>
      <c r="FP50" s="99"/>
      <c r="FQ50" s="99"/>
      <c r="FR50" s="99"/>
      <c r="FS50" s="99"/>
      <c r="FT50" s="99"/>
      <c r="FU50" s="99"/>
      <c r="FV50" s="99"/>
      <c r="FW50" s="99"/>
      <c r="FX50" s="99"/>
      <c r="FY50" s="99"/>
      <c r="FZ50" s="99"/>
      <c r="GA50" s="99"/>
      <c r="GB50" s="99"/>
      <c r="GC50" s="99"/>
      <c r="GD50" s="99"/>
      <c r="GE50" s="99"/>
      <c r="GF50" s="99"/>
      <c r="GG50" s="99"/>
      <c r="GH50" s="99"/>
      <c r="GI50" s="99"/>
      <c r="GJ50" s="99"/>
      <c r="GK50" s="99"/>
      <c r="GL50" s="99"/>
      <c r="GM50" s="99"/>
      <c r="GN50" s="99"/>
      <c r="GO50" s="99"/>
      <c r="GP50" s="99"/>
      <c r="GQ50" s="99"/>
      <c r="GR50" s="99"/>
      <c r="GS50" s="99"/>
      <c r="GT50" s="99"/>
      <c r="GU50" s="99"/>
      <c r="GV50" s="99"/>
      <c r="GW50" s="99"/>
      <c r="GX50" s="99"/>
      <c r="GY50" s="99"/>
      <c r="GZ50" s="99"/>
      <c r="HA50" s="99"/>
      <c r="HB50" s="99"/>
      <c r="HC50" s="99"/>
      <c r="HD50" s="99"/>
      <c r="HE50" s="99"/>
      <c r="HF50" s="99"/>
      <c r="HG50" s="99"/>
      <c r="HH50" s="99"/>
      <c r="HI50" s="99"/>
      <c r="HJ50" s="99"/>
      <c r="HK50" s="99"/>
      <c r="HL50" s="99"/>
      <c r="HM50" s="99"/>
      <c r="HN50" s="99"/>
      <c r="HO50" s="99"/>
      <c r="HP50" s="99"/>
      <c r="HQ50" s="99"/>
      <c r="HR50" s="99"/>
      <c r="HS50" s="99"/>
      <c r="HT50" s="99"/>
      <c r="HU50" s="99"/>
      <c r="HV50" s="99"/>
      <c r="HW50" s="99"/>
      <c r="HX50" s="99"/>
      <c r="HY50" s="99"/>
      <c r="HZ50" s="99"/>
      <c r="IA50" s="99"/>
      <c r="IB50" s="99"/>
      <c r="IC50" s="99"/>
      <c r="ID50" s="99"/>
      <c r="IE50" s="99"/>
      <c r="IF50" s="99"/>
      <c r="IG50" s="99"/>
      <c r="IH50" s="99"/>
      <c r="II50" s="99"/>
      <c r="IJ50" s="99"/>
      <c r="IK50" s="99"/>
      <c r="IL50" s="99"/>
      <c r="IM50" s="99"/>
      <c r="IN50" s="99"/>
      <c r="IO50" s="99"/>
      <c r="IP50" s="99"/>
      <c r="IQ50" s="99"/>
      <c r="IR50" s="99"/>
      <c r="IS50" s="99"/>
      <c r="IT50" s="99"/>
      <c r="IU50" s="99"/>
    </row>
    <row r="51" spans="1:255" s="100" customFormat="1" ht="12" customHeight="1" x14ac:dyDescent="0.25">
      <c r="A51" s="93"/>
      <c r="B51" s="118" t="s">
        <v>91</v>
      </c>
      <c r="C51" s="119" t="s">
        <v>32</v>
      </c>
      <c r="D51" s="119">
        <v>20000</v>
      </c>
      <c r="E51" s="119" t="s">
        <v>92</v>
      </c>
      <c r="F51" s="120">
        <v>20</v>
      </c>
      <c r="G51" s="121">
        <f t="shared" si="1"/>
        <v>400000</v>
      </c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  <c r="DM51" s="99"/>
      <c r="DN51" s="99"/>
      <c r="DO51" s="99"/>
      <c r="DP51" s="99"/>
      <c r="DQ51" s="99"/>
      <c r="DR51" s="99"/>
      <c r="DS51" s="99"/>
      <c r="DT51" s="99"/>
      <c r="DU51" s="99"/>
      <c r="DV51" s="99"/>
      <c r="DW51" s="99"/>
      <c r="DX51" s="99"/>
      <c r="DY51" s="99"/>
      <c r="DZ51" s="99"/>
      <c r="EA51" s="99"/>
      <c r="EB51" s="99"/>
      <c r="EC51" s="99"/>
      <c r="ED51" s="99"/>
      <c r="EE51" s="99"/>
      <c r="EF51" s="99"/>
      <c r="EG51" s="99"/>
      <c r="EH51" s="99"/>
      <c r="EI51" s="99"/>
      <c r="EJ51" s="99"/>
      <c r="EK51" s="99"/>
      <c r="EL51" s="99"/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/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/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/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/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99"/>
      <c r="ID51" s="99"/>
      <c r="IE51" s="99"/>
      <c r="IF51" s="99"/>
      <c r="IG51" s="99"/>
      <c r="IH51" s="99"/>
      <c r="II51" s="99"/>
      <c r="IJ51" s="99"/>
      <c r="IK51" s="99"/>
      <c r="IL51" s="99"/>
      <c r="IM51" s="99"/>
      <c r="IN51" s="99"/>
      <c r="IO51" s="99"/>
      <c r="IP51" s="99"/>
      <c r="IQ51" s="99"/>
      <c r="IR51" s="99"/>
      <c r="IS51" s="99"/>
      <c r="IT51" s="99"/>
      <c r="IU51" s="99"/>
    </row>
    <row r="52" spans="1:255" s="100" customFormat="1" ht="12" customHeight="1" x14ac:dyDescent="0.25">
      <c r="A52" s="93"/>
      <c r="B52" s="118" t="s">
        <v>93</v>
      </c>
      <c r="C52" s="119" t="s">
        <v>32</v>
      </c>
      <c r="D52" s="119">
        <v>3600</v>
      </c>
      <c r="E52" s="119" t="s">
        <v>92</v>
      </c>
      <c r="F52" s="120">
        <v>140</v>
      </c>
      <c r="G52" s="121">
        <f t="shared" si="1"/>
        <v>504000</v>
      </c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99"/>
      <c r="DA52" s="99"/>
      <c r="DB52" s="99"/>
      <c r="DC52" s="99"/>
      <c r="DD52" s="99"/>
      <c r="DE52" s="99"/>
      <c r="DF52" s="99"/>
      <c r="DG52" s="99"/>
      <c r="DH52" s="99"/>
      <c r="DI52" s="99"/>
      <c r="DJ52" s="99"/>
      <c r="DK52" s="99"/>
      <c r="DL52" s="99"/>
      <c r="DM52" s="99"/>
      <c r="DN52" s="99"/>
      <c r="DO52" s="99"/>
      <c r="DP52" s="99"/>
      <c r="DQ52" s="99"/>
      <c r="DR52" s="99"/>
      <c r="DS52" s="99"/>
      <c r="DT52" s="99"/>
      <c r="DU52" s="99"/>
      <c r="DV52" s="99"/>
      <c r="DW52" s="99"/>
      <c r="DX52" s="99"/>
      <c r="DY52" s="99"/>
      <c r="DZ52" s="99"/>
      <c r="EA52" s="99"/>
      <c r="EB52" s="99"/>
      <c r="EC52" s="99"/>
      <c r="ED52" s="99"/>
      <c r="EE52" s="99"/>
      <c r="EF52" s="99"/>
      <c r="EG52" s="99"/>
      <c r="EH52" s="99"/>
      <c r="EI52" s="99"/>
      <c r="EJ52" s="99"/>
      <c r="EK52" s="99"/>
      <c r="EL52" s="99"/>
      <c r="EM52" s="99"/>
      <c r="EN52" s="99"/>
      <c r="EO52" s="99"/>
      <c r="EP52" s="99"/>
      <c r="EQ52" s="99"/>
      <c r="ER52" s="99"/>
      <c r="ES52" s="99"/>
      <c r="ET52" s="99"/>
      <c r="EU52" s="99"/>
      <c r="EV52" s="99"/>
      <c r="EW52" s="99"/>
      <c r="EX52" s="99"/>
      <c r="EY52" s="99"/>
      <c r="EZ52" s="99"/>
      <c r="FA52" s="99"/>
      <c r="FB52" s="99"/>
      <c r="FC52" s="99"/>
      <c r="FD52" s="99"/>
      <c r="FE52" s="99"/>
      <c r="FF52" s="99"/>
      <c r="FG52" s="99"/>
      <c r="FH52" s="99"/>
      <c r="FI52" s="99"/>
      <c r="FJ52" s="99"/>
      <c r="FK52" s="99"/>
      <c r="FL52" s="99"/>
      <c r="FM52" s="99"/>
      <c r="FN52" s="99"/>
      <c r="FO52" s="99"/>
      <c r="FP52" s="99"/>
      <c r="FQ52" s="99"/>
      <c r="FR52" s="99"/>
      <c r="FS52" s="99"/>
      <c r="FT52" s="99"/>
      <c r="FU52" s="99"/>
      <c r="FV52" s="99"/>
      <c r="FW52" s="99"/>
      <c r="FX52" s="99"/>
      <c r="FY52" s="99"/>
      <c r="FZ52" s="99"/>
      <c r="GA52" s="99"/>
      <c r="GB52" s="99"/>
      <c r="GC52" s="99"/>
      <c r="GD52" s="99"/>
      <c r="GE52" s="99"/>
      <c r="GF52" s="99"/>
      <c r="GG52" s="99"/>
      <c r="GH52" s="99"/>
      <c r="GI52" s="99"/>
      <c r="GJ52" s="99"/>
      <c r="GK52" s="99"/>
      <c r="GL52" s="99"/>
      <c r="GM52" s="99"/>
      <c r="GN52" s="99"/>
      <c r="GO52" s="99"/>
      <c r="GP52" s="99"/>
      <c r="GQ52" s="99"/>
      <c r="GR52" s="99"/>
      <c r="GS52" s="99"/>
      <c r="GT52" s="99"/>
      <c r="GU52" s="99"/>
      <c r="GV52" s="99"/>
      <c r="GW52" s="99"/>
      <c r="GX52" s="99"/>
      <c r="GY52" s="99"/>
      <c r="GZ52" s="99"/>
      <c r="HA52" s="99"/>
      <c r="HB52" s="99"/>
      <c r="HC52" s="99"/>
      <c r="HD52" s="99"/>
      <c r="HE52" s="99"/>
      <c r="HF52" s="99"/>
      <c r="HG52" s="99"/>
      <c r="HH52" s="99"/>
      <c r="HI52" s="99"/>
      <c r="HJ52" s="99"/>
      <c r="HK52" s="99"/>
      <c r="HL52" s="99"/>
      <c r="HM52" s="99"/>
      <c r="HN52" s="99"/>
      <c r="HO52" s="99"/>
      <c r="HP52" s="99"/>
      <c r="HQ52" s="99"/>
      <c r="HR52" s="99"/>
      <c r="HS52" s="99"/>
      <c r="HT52" s="99"/>
      <c r="HU52" s="99"/>
      <c r="HV52" s="99"/>
      <c r="HW52" s="99"/>
      <c r="HX52" s="99"/>
      <c r="HY52" s="99"/>
      <c r="HZ52" s="99"/>
      <c r="IA52" s="99"/>
      <c r="IB52" s="99"/>
      <c r="IC52" s="99"/>
      <c r="ID52" s="99"/>
      <c r="IE52" s="99"/>
      <c r="IF52" s="99"/>
      <c r="IG52" s="99"/>
      <c r="IH52" s="99"/>
      <c r="II52" s="99"/>
      <c r="IJ52" s="99"/>
      <c r="IK52" s="99"/>
      <c r="IL52" s="99"/>
      <c r="IM52" s="99"/>
      <c r="IN52" s="99"/>
      <c r="IO52" s="99"/>
      <c r="IP52" s="99"/>
      <c r="IQ52" s="99"/>
      <c r="IR52" s="99"/>
      <c r="IS52" s="99"/>
      <c r="IT52" s="99"/>
      <c r="IU52" s="99"/>
    </row>
    <row r="53" spans="1:255" s="100" customFormat="1" ht="12" customHeight="1" x14ac:dyDescent="0.25">
      <c r="A53" s="93"/>
      <c r="B53" s="118" t="s">
        <v>94</v>
      </c>
      <c r="C53" s="119" t="s">
        <v>95</v>
      </c>
      <c r="D53" s="119">
        <v>120</v>
      </c>
      <c r="E53" s="119" t="s">
        <v>96</v>
      </c>
      <c r="F53" s="120">
        <v>7000</v>
      </c>
      <c r="G53" s="121">
        <f t="shared" si="1"/>
        <v>840000</v>
      </c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  <c r="CX53" s="99"/>
      <c r="CY53" s="99"/>
      <c r="CZ53" s="99"/>
      <c r="DA53" s="99"/>
      <c r="DB53" s="99"/>
      <c r="DC53" s="99"/>
      <c r="DD53" s="99"/>
      <c r="DE53" s="99"/>
      <c r="DF53" s="99"/>
      <c r="DG53" s="99"/>
      <c r="DH53" s="99"/>
      <c r="DI53" s="99"/>
      <c r="DJ53" s="99"/>
      <c r="DK53" s="99"/>
      <c r="DL53" s="99"/>
      <c r="DM53" s="99"/>
      <c r="DN53" s="99"/>
      <c r="DO53" s="99"/>
      <c r="DP53" s="99"/>
      <c r="DQ53" s="99"/>
      <c r="DR53" s="99"/>
      <c r="DS53" s="99"/>
      <c r="DT53" s="99"/>
      <c r="DU53" s="99"/>
      <c r="DV53" s="99"/>
      <c r="DW53" s="99"/>
      <c r="DX53" s="99"/>
      <c r="DY53" s="99"/>
      <c r="DZ53" s="99"/>
      <c r="EA53" s="99"/>
      <c r="EB53" s="99"/>
      <c r="EC53" s="99"/>
      <c r="ED53" s="99"/>
      <c r="EE53" s="99"/>
      <c r="EF53" s="99"/>
      <c r="EG53" s="99"/>
      <c r="EH53" s="99"/>
      <c r="EI53" s="99"/>
      <c r="EJ53" s="99"/>
      <c r="EK53" s="99"/>
      <c r="EL53" s="99"/>
      <c r="EM53" s="99"/>
      <c r="EN53" s="99"/>
      <c r="EO53" s="99"/>
      <c r="EP53" s="99"/>
      <c r="EQ53" s="99"/>
      <c r="ER53" s="99"/>
      <c r="ES53" s="99"/>
      <c r="ET53" s="99"/>
      <c r="EU53" s="99"/>
      <c r="EV53" s="99"/>
      <c r="EW53" s="99"/>
      <c r="EX53" s="99"/>
      <c r="EY53" s="99"/>
      <c r="EZ53" s="99"/>
      <c r="FA53" s="99"/>
      <c r="FB53" s="99"/>
      <c r="FC53" s="99"/>
      <c r="FD53" s="99"/>
      <c r="FE53" s="99"/>
      <c r="FF53" s="99"/>
      <c r="FG53" s="99"/>
      <c r="FH53" s="99"/>
      <c r="FI53" s="99"/>
      <c r="FJ53" s="99"/>
      <c r="FK53" s="99"/>
      <c r="FL53" s="99"/>
      <c r="FM53" s="99"/>
      <c r="FN53" s="99"/>
      <c r="FO53" s="99"/>
      <c r="FP53" s="99"/>
      <c r="FQ53" s="99"/>
      <c r="FR53" s="99"/>
      <c r="FS53" s="99"/>
      <c r="FT53" s="99"/>
      <c r="FU53" s="99"/>
      <c r="FV53" s="99"/>
      <c r="FW53" s="99"/>
      <c r="FX53" s="99"/>
      <c r="FY53" s="99"/>
      <c r="FZ53" s="99"/>
      <c r="GA53" s="99"/>
      <c r="GB53" s="99"/>
      <c r="GC53" s="99"/>
      <c r="GD53" s="99"/>
      <c r="GE53" s="99"/>
      <c r="GF53" s="99"/>
      <c r="GG53" s="99"/>
      <c r="GH53" s="99"/>
      <c r="GI53" s="99"/>
      <c r="GJ53" s="99"/>
      <c r="GK53" s="99"/>
      <c r="GL53" s="99"/>
      <c r="GM53" s="99"/>
      <c r="GN53" s="99"/>
      <c r="GO53" s="99"/>
      <c r="GP53" s="99"/>
      <c r="GQ53" s="99"/>
      <c r="GR53" s="99"/>
      <c r="GS53" s="99"/>
      <c r="GT53" s="99"/>
      <c r="GU53" s="99"/>
      <c r="GV53" s="99"/>
      <c r="GW53" s="99"/>
      <c r="GX53" s="99"/>
      <c r="GY53" s="99"/>
      <c r="GZ53" s="99"/>
      <c r="HA53" s="99"/>
      <c r="HB53" s="99"/>
      <c r="HC53" s="99"/>
      <c r="HD53" s="99"/>
      <c r="HE53" s="99"/>
      <c r="HF53" s="99"/>
      <c r="HG53" s="99"/>
      <c r="HH53" s="99"/>
      <c r="HI53" s="99"/>
      <c r="HJ53" s="99"/>
      <c r="HK53" s="99"/>
      <c r="HL53" s="99"/>
      <c r="HM53" s="99"/>
      <c r="HN53" s="99"/>
      <c r="HO53" s="99"/>
      <c r="HP53" s="99"/>
      <c r="HQ53" s="99"/>
      <c r="HR53" s="99"/>
      <c r="HS53" s="99"/>
      <c r="HT53" s="99"/>
      <c r="HU53" s="99"/>
      <c r="HV53" s="99"/>
      <c r="HW53" s="99"/>
      <c r="HX53" s="99"/>
      <c r="HY53" s="99"/>
      <c r="HZ53" s="99"/>
      <c r="IA53" s="99"/>
      <c r="IB53" s="99"/>
      <c r="IC53" s="99"/>
      <c r="ID53" s="99"/>
      <c r="IE53" s="99"/>
      <c r="IF53" s="99"/>
      <c r="IG53" s="99"/>
      <c r="IH53" s="99"/>
      <c r="II53" s="99"/>
      <c r="IJ53" s="99"/>
      <c r="IK53" s="99"/>
      <c r="IL53" s="99"/>
      <c r="IM53" s="99"/>
      <c r="IN53" s="99"/>
      <c r="IO53" s="99"/>
      <c r="IP53" s="99"/>
      <c r="IQ53" s="99"/>
      <c r="IR53" s="99"/>
      <c r="IS53" s="99"/>
      <c r="IT53" s="99"/>
      <c r="IU53" s="99"/>
    </row>
    <row r="54" spans="1:255" s="100" customFormat="1" ht="12" customHeight="1" x14ac:dyDescent="0.25">
      <c r="A54" s="93"/>
      <c r="B54" s="118" t="s">
        <v>97</v>
      </c>
      <c r="C54" s="119" t="s">
        <v>95</v>
      </c>
      <c r="D54" s="119">
        <v>20</v>
      </c>
      <c r="E54" s="119" t="s">
        <v>98</v>
      </c>
      <c r="F54" s="120">
        <v>5000</v>
      </c>
      <c r="G54" s="121">
        <f t="shared" si="1"/>
        <v>100000</v>
      </c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99"/>
      <c r="DO54" s="99"/>
      <c r="DP54" s="99"/>
      <c r="DQ54" s="99"/>
      <c r="DR54" s="99"/>
      <c r="DS54" s="99"/>
      <c r="DT54" s="99"/>
      <c r="DU54" s="99"/>
      <c r="DV54" s="99"/>
      <c r="DW54" s="99"/>
      <c r="DX54" s="99"/>
      <c r="DY54" s="99"/>
      <c r="DZ54" s="99"/>
      <c r="EA54" s="99"/>
      <c r="EB54" s="99"/>
      <c r="EC54" s="99"/>
      <c r="ED54" s="99"/>
      <c r="EE54" s="99"/>
      <c r="EF54" s="99"/>
      <c r="EG54" s="99"/>
      <c r="EH54" s="99"/>
      <c r="EI54" s="99"/>
      <c r="EJ54" s="99"/>
      <c r="EK54" s="99"/>
      <c r="EL54" s="99"/>
      <c r="EM54" s="99"/>
      <c r="EN54" s="99"/>
      <c r="EO54" s="99"/>
      <c r="EP54" s="99"/>
      <c r="EQ54" s="99"/>
      <c r="ER54" s="99"/>
      <c r="ES54" s="99"/>
      <c r="ET54" s="99"/>
      <c r="EU54" s="99"/>
      <c r="EV54" s="99"/>
      <c r="EW54" s="99"/>
      <c r="EX54" s="99"/>
      <c r="EY54" s="99"/>
      <c r="EZ54" s="99"/>
      <c r="FA54" s="99"/>
      <c r="FB54" s="99"/>
      <c r="FC54" s="99"/>
      <c r="FD54" s="99"/>
      <c r="FE54" s="99"/>
      <c r="FF54" s="99"/>
      <c r="FG54" s="99"/>
      <c r="FH54" s="99"/>
      <c r="FI54" s="99"/>
      <c r="FJ54" s="99"/>
      <c r="FK54" s="99"/>
      <c r="FL54" s="99"/>
      <c r="FM54" s="99"/>
      <c r="FN54" s="99"/>
      <c r="FO54" s="99"/>
      <c r="FP54" s="99"/>
      <c r="FQ54" s="99"/>
      <c r="FR54" s="99"/>
      <c r="FS54" s="99"/>
      <c r="FT54" s="99"/>
      <c r="FU54" s="99"/>
      <c r="FV54" s="99"/>
      <c r="FW54" s="99"/>
      <c r="FX54" s="99"/>
      <c r="FY54" s="99"/>
      <c r="FZ54" s="99"/>
      <c r="GA54" s="99"/>
      <c r="GB54" s="99"/>
      <c r="GC54" s="99"/>
      <c r="GD54" s="99"/>
      <c r="GE54" s="99"/>
      <c r="GF54" s="99"/>
      <c r="GG54" s="99"/>
      <c r="GH54" s="99"/>
      <c r="GI54" s="99"/>
      <c r="GJ54" s="99"/>
      <c r="GK54" s="99"/>
      <c r="GL54" s="99"/>
      <c r="GM54" s="99"/>
      <c r="GN54" s="99"/>
      <c r="GO54" s="99"/>
      <c r="GP54" s="99"/>
      <c r="GQ54" s="99"/>
      <c r="GR54" s="99"/>
      <c r="GS54" s="99"/>
      <c r="GT54" s="99"/>
      <c r="GU54" s="99"/>
      <c r="GV54" s="99"/>
      <c r="GW54" s="99"/>
      <c r="GX54" s="99"/>
      <c r="GY54" s="99"/>
      <c r="GZ54" s="99"/>
      <c r="HA54" s="99"/>
      <c r="HB54" s="99"/>
      <c r="HC54" s="99"/>
      <c r="HD54" s="99"/>
      <c r="HE54" s="99"/>
      <c r="HF54" s="99"/>
      <c r="HG54" s="99"/>
      <c r="HH54" s="99"/>
      <c r="HI54" s="99"/>
      <c r="HJ54" s="99"/>
      <c r="HK54" s="99"/>
      <c r="HL54" s="99"/>
      <c r="HM54" s="99"/>
      <c r="HN54" s="99"/>
      <c r="HO54" s="99"/>
      <c r="HP54" s="99"/>
      <c r="HQ54" s="99"/>
      <c r="HR54" s="99"/>
      <c r="HS54" s="99"/>
      <c r="HT54" s="99"/>
      <c r="HU54" s="99"/>
      <c r="HV54" s="99"/>
      <c r="HW54" s="99"/>
      <c r="HX54" s="99"/>
      <c r="HY54" s="99"/>
      <c r="HZ54" s="99"/>
      <c r="IA54" s="99"/>
      <c r="IB54" s="99"/>
      <c r="IC54" s="99"/>
      <c r="ID54" s="99"/>
      <c r="IE54" s="99"/>
      <c r="IF54" s="99"/>
      <c r="IG54" s="99"/>
      <c r="IH54" s="99"/>
      <c r="II54" s="99"/>
      <c r="IJ54" s="99"/>
      <c r="IK54" s="99"/>
      <c r="IL54" s="99"/>
      <c r="IM54" s="99"/>
      <c r="IN54" s="99"/>
      <c r="IO54" s="99"/>
      <c r="IP54" s="99"/>
      <c r="IQ54" s="99"/>
      <c r="IR54" s="99"/>
      <c r="IS54" s="99"/>
      <c r="IT54" s="99"/>
      <c r="IU54" s="99"/>
    </row>
    <row r="55" spans="1:255" s="100" customFormat="1" ht="12" customHeight="1" x14ac:dyDescent="0.25">
      <c r="A55" s="93"/>
      <c r="B55" s="118" t="s">
        <v>113</v>
      </c>
      <c r="C55" s="119" t="s">
        <v>99</v>
      </c>
      <c r="D55" s="119">
        <v>1</v>
      </c>
      <c r="E55" s="119" t="s">
        <v>100</v>
      </c>
      <c r="F55" s="120">
        <v>665330</v>
      </c>
      <c r="G55" s="121">
        <f t="shared" si="1"/>
        <v>665330</v>
      </c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  <c r="DT55" s="99"/>
      <c r="DU55" s="99"/>
      <c r="DV55" s="99"/>
      <c r="DW55" s="99"/>
      <c r="DX55" s="99"/>
      <c r="DY55" s="99"/>
      <c r="DZ55" s="99"/>
      <c r="EA55" s="99"/>
      <c r="EB55" s="99"/>
      <c r="EC55" s="99"/>
      <c r="ED55" s="99"/>
      <c r="EE55" s="99"/>
      <c r="EF55" s="99"/>
      <c r="EG55" s="99"/>
      <c r="EH55" s="99"/>
      <c r="EI55" s="99"/>
      <c r="EJ55" s="99"/>
      <c r="EK55" s="99"/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99"/>
      <c r="EW55" s="99"/>
      <c r="EX55" s="99"/>
      <c r="EY55" s="99"/>
      <c r="EZ55" s="99"/>
      <c r="FA55" s="99"/>
      <c r="FB55" s="99"/>
      <c r="FC55" s="99"/>
      <c r="FD55" s="99"/>
      <c r="FE55" s="99"/>
      <c r="FF55" s="99"/>
      <c r="FG55" s="99"/>
      <c r="FH55" s="99"/>
      <c r="FI55" s="99"/>
      <c r="FJ55" s="99"/>
      <c r="FK55" s="99"/>
      <c r="FL55" s="99"/>
      <c r="FM55" s="99"/>
      <c r="FN55" s="99"/>
      <c r="FO55" s="99"/>
      <c r="FP55" s="99"/>
      <c r="FQ55" s="99"/>
      <c r="FR55" s="99"/>
      <c r="FS55" s="99"/>
      <c r="FT55" s="99"/>
      <c r="FU55" s="99"/>
      <c r="FV55" s="99"/>
      <c r="FW55" s="99"/>
      <c r="FX55" s="99"/>
      <c r="FY55" s="99"/>
      <c r="FZ55" s="99"/>
      <c r="GA55" s="99"/>
      <c r="GB55" s="99"/>
      <c r="GC55" s="99"/>
      <c r="GD55" s="99"/>
      <c r="GE55" s="99"/>
      <c r="GF55" s="99"/>
      <c r="GG55" s="99"/>
      <c r="GH55" s="99"/>
      <c r="GI55" s="99"/>
      <c r="GJ55" s="99"/>
      <c r="GK55" s="99"/>
      <c r="GL55" s="99"/>
      <c r="GM55" s="99"/>
      <c r="GN55" s="99"/>
      <c r="GO55" s="99"/>
      <c r="GP55" s="99"/>
      <c r="GQ55" s="99"/>
      <c r="GR55" s="99"/>
      <c r="GS55" s="99"/>
      <c r="GT55" s="99"/>
      <c r="GU55" s="99"/>
      <c r="GV55" s="99"/>
      <c r="GW55" s="99"/>
      <c r="GX55" s="99"/>
      <c r="GY55" s="99"/>
      <c r="GZ55" s="99"/>
      <c r="HA55" s="99"/>
      <c r="HB55" s="99"/>
      <c r="HC55" s="99"/>
      <c r="HD55" s="99"/>
      <c r="HE55" s="99"/>
      <c r="HF55" s="99"/>
      <c r="HG55" s="99"/>
      <c r="HH55" s="99"/>
      <c r="HI55" s="99"/>
      <c r="HJ55" s="99"/>
      <c r="HK55" s="99"/>
      <c r="HL55" s="99"/>
      <c r="HM55" s="99"/>
      <c r="HN55" s="99"/>
      <c r="HO55" s="99"/>
      <c r="HP55" s="99"/>
      <c r="HQ55" s="99"/>
      <c r="HR55" s="99"/>
      <c r="HS55" s="99"/>
      <c r="HT55" s="99"/>
      <c r="HU55" s="99"/>
      <c r="HV55" s="99"/>
      <c r="HW55" s="99"/>
      <c r="HX55" s="99"/>
      <c r="HY55" s="99"/>
      <c r="HZ55" s="99"/>
      <c r="IA55" s="99"/>
      <c r="IB55" s="99"/>
      <c r="IC55" s="99"/>
      <c r="ID55" s="99"/>
      <c r="IE55" s="99"/>
      <c r="IF55" s="99"/>
      <c r="IG55" s="99"/>
      <c r="IH55" s="99"/>
      <c r="II55" s="99"/>
      <c r="IJ55" s="99"/>
      <c r="IK55" s="99"/>
      <c r="IL55" s="99"/>
      <c r="IM55" s="99"/>
      <c r="IN55" s="99"/>
      <c r="IO55" s="99"/>
      <c r="IP55" s="99"/>
      <c r="IQ55" s="99"/>
      <c r="IR55" s="99"/>
      <c r="IS55" s="99"/>
      <c r="IT55" s="99"/>
      <c r="IU55" s="99"/>
    </row>
    <row r="56" spans="1:255" ht="11.25" customHeight="1" x14ac:dyDescent="0.25">
      <c r="B56" s="18" t="s">
        <v>33</v>
      </c>
      <c r="C56" s="19"/>
      <c r="D56" s="19"/>
      <c r="E56" s="19"/>
      <c r="F56" s="20"/>
      <c r="G56" s="21">
        <f>SUM(G49:G55)</f>
        <v>2573730</v>
      </c>
    </row>
    <row r="57" spans="1:255" ht="11.25" customHeight="1" x14ac:dyDescent="0.25">
      <c r="B57" s="15"/>
      <c r="C57" s="16"/>
      <c r="D57" s="16"/>
      <c r="E57" s="22"/>
      <c r="F57" s="17"/>
      <c r="G57" s="17"/>
    </row>
    <row r="58" spans="1:255" ht="12" customHeight="1" x14ac:dyDescent="0.25">
      <c r="A58" s="5"/>
      <c r="B58" s="111" t="s">
        <v>34</v>
      </c>
      <c r="C58" s="112"/>
      <c r="D58" s="113"/>
      <c r="E58" s="113"/>
      <c r="F58" s="114"/>
      <c r="G58" s="115"/>
    </row>
    <row r="59" spans="1:255" ht="24" customHeight="1" x14ac:dyDescent="0.25">
      <c r="A59" s="5"/>
      <c r="B59" s="116" t="s">
        <v>35</v>
      </c>
      <c r="C59" s="117" t="s">
        <v>30</v>
      </c>
      <c r="D59" s="117" t="s">
        <v>31</v>
      </c>
      <c r="E59" s="116" t="s">
        <v>18</v>
      </c>
      <c r="F59" s="117" t="s">
        <v>19</v>
      </c>
      <c r="G59" s="116" t="s">
        <v>20</v>
      </c>
    </row>
    <row r="60" spans="1:255" s="100" customFormat="1" ht="12" customHeight="1" x14ac:dyDescent="0.25">
      <c r="A60" s="93"/>
      <c r="B60" s="118" t="s">
        <v>101</v>
      </c>
      <c r="C60" s="119" t="s">
        <v>95</v>
      </c>
      <c r="D60" s="119">
        <v>4</v>
      </c>
      <c r="E60" s="119" t="s">
        <v>102</v>
      </c>
      <c r="F60" s="120">
        <v>7900</v>
      </c>
      <c r="G60" s="121">
        <f>D60*F60</f>
        <v>31600</v>
      </c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  <c r="DQ60" s="99"/>
      <c r="DR60" s="99"/>
      <c r="DS60" s="99"/>
      <c r="DT60" s="99"/>
      <c r="DU60" s="99"/>
      <c r="DV60" s="99"/>
      <c r="DW60" s="99"/>
      <c r="DX60" s="99"/>
      <c r="DY60" s="99"/>
      <c r="DZ60" s="99"/>
      <c r="EA60" s="99"/>
      <c r="EB60" s="99"/>
      <c r="EC60" s="99"/>
      <c r="ED60" s="99"/>
      <c r="EE60" s="99"/>
      <c r="EF60" s="99"/>
      <c r="EG60" s="99"/>
      <c r="EH60" s="99"/>
      <c r="EI60" s="99"/>
      <c r="EJ60" s="99"/>
      <c r="EK60" s="99"/>
      <c r="EL60" s="99"/>
      <c r="EM60" s="99"/>
      <c r="EN60" s="99"/>
      <c r="EO60" s="99"/>
      <c r="EP60" s="99"/>
      <c r="EQ60" s="99"/>
      <c r="ER60" s="99"/>
      <c r="ES60" s="99"/>
      <c r="ET60" s="99"/>
      <c r="EU60" s="99"/>
      <c r="EV60" s="99"/>
      <c r="EW60" s="99"/>
      <c r="EX60" s="99"/>
      <c r="EY60" s="99"/>
      <c r="EZ60" s="99"/>
      <c r="FA60" s="99"/>
      <c r="FB60" s="99"/>
      <c r="FC60" s="99"/>
      <c r="FD60" s="99"/>
      <c r="FE60" s="99"/>
      <c r="FF60" s="99"/>
      <c r="FG60" s="99"/>
      <c r="FH60" s="99"/>
      <c r="FI60" s="99"/>
      <c r="FJ60" s="99"/>
      <c r="FK60" s="99"/>
      <c r="FL60" s="99"/>
      <c r="FM60" s="99"/>
      <c r="FN60" s="99"/>
      <c r="FO60" s="99"/>
      <c r="FP60" s="99"/>
      <c r="FQ60" s="99"/>
      <c r="FR60" s="99"/>
      <c r="FS60" s="99"/>
      <c r="FT60" s="99"/>
      <c r="FU60" s="99"/>
      <c r="FV60" s="99"/>
      <c r="FW60" s="99"/>
      <c r="FX60" s="99"/>
      <c r="FY60" s="99"/>
      <c r="FZ60" s="99"/>
      <c r="GA60" s="99"/>
      <c r="GB60" s="99"/>
      <c r="GC60" s="99"/>
      <c r="GD60" s="99"/>
      <c r="GE60" s="99"/>
      <c r="GF60" s="99"/>
      <c r="GG60" s="99"/>
      <c r="GH60" s="99"/>
      <c r="GI60" s="99"/>
      <c r="GJ60" s="99"/>
      <c r="GK60" s="99"/>
      <c r="GL60" s="99"/>
      <c r="GM60" s="99"/>
      <c r="GN60" s="99"/>
      <c r="GO60" s="99"/>
      <c r="GP60" s="99"/>
      <c r="GQ60" s="99"/>
      <c r="GR60" s="99"/>
      <c r="GS60" s="99"/>
      <c r="GT60" s="99"/>
      <c r="GU60" s="99"/>
      <c r="GV60" s="99"/>
      <c r="GW60" s="99"/>
      <c r="GX60" s="99"/>
      <c r="GY60" s="99"/>
      <c r="GZ60" s="99"/>
      <c r="HA60" s="99"/>
      <c r="HB60" s="99"/>
      <c r="HC60" s="99"/>
      <c r="HD60" s="99"/>
      <c r="HE60" s="99"/>
      <c r="HF60" s="99"/>
      <c r="HG60" s="99"/>
      <c r="HH60" s="99"/>
      <c r="HI60" s="99"/>
      <c r="HJ60" s="99"/>
      <c r="HK60" s="99"/>
      <c r="HL60" s="99"/>
      <c r="HM60" s="99"/>
      <c r="HN60" s="99"/>
      <c r="HO60" s="99"/>
      <c r="HP60" s="99"/>
      <c r="HQ60" s="99"/>
      <c r="HR60" s="99"/>
      <c r="HS60" s="99"/>
      <c r="HT60" s="99"/>
      <c r="HU60" s="99"/>
      <c r="HV60" s="99"/>
      <c r="HW60" s="99"/>
      <c r="HX60" s="99"/>
      <c r="HY60" s="99"/>
      <c r="HZ60" s="99"/>
      <c r="IA60" s="99"/>
      <c r="IB60" s="99"/>
      <c r="IC60" s="99"/>
      <c r="ID60" s="99"/>
      <c r="IE60" s="99"/>
      <c r="IF60" s="99"/>
      <c r="IG60" s="99"/>
      <c r="IH60" s="99"/>
      <c r="II60" s="99"/>
      <c r="IJ60" s="99"/>
      <c r="IK60" s="99"/>
      <c r="IL60" s="99"/>
      <c r="IM60" s="99"/>
      <c r="IN60" s="99"/>
      <c r="IO60" s="99"/>
      <c r="IP60" s="99"/>
      <c r="IQ60" s="99"/>
      <c r="IR60" s="99"/>
      <c r="IS60" s="99"/>
      <c r="IT60" s="99"/>
      <c r="IU60" s="99"/>
    </row>
    <row r="61" spans="1:255" s="100" customFormat="1" ht="12" customHeight="1" x14ac:dyDescent="0.25">
      <c r="A61" s="93"/>
      <c r="B61" s="118" t="s">
        <v>114</v>
      </c>
      <c r="C61" s="119" t="s">
        <v>95</v>
      </c>
      <c r="D61" s="119">
        <v>5</v>
      </c>
      <c r="E61" s="119" t="s">
        <v>63</v>
      </c>
      <c r="F61" s="120">
        <v>12000</v>
      </c>
      <c r="G61" s="121">
        <f>D61*F61</f>
        <v>60000</v>
      </c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99"/>
      <c r="DK61" s="99"/>
      <c r="DL61" s="99"/>
      <c r="DM61" s="99"/>
      <c r="DN61" s="99"/>
      <c r="DO61" s="99"/>
      <c r="DP61" s="99"/>
      <c r="DQ61" s="99"/>
      <c r="DR61" s="99"/>
      <c r="DS61" s="99"/>
      <c r="DT61" s="99"/>
      <c r="DU61" s="99"/>
      <c r="DV61" s="99"/>
      <c r="DW61" s="99"/>
      <c r="DX61" s="99"/>
      <c r="DY61" s="99"/>
      <c r="DZ61" s="99"/>
      <c r="EA61" s="99"/>
      <c r="EB61" s="99"/>
      <c r="EC61" s="99"/>
      <c r="ED61" s="99"/>
      <c r="EE61" s="99"/>
      <c r="EF61" s="99"/>
      <c r="EG61" s="99"/>
      <c r="EH61" s="99"/>
      <c r="EI61" s="99"/>
      <c r="EJ61" s="99"/>
      <c r="EK61" s="99"/>
      <c r="EL61" s="99"/>
      <c r="EM61" s="99"/>
      <c r="EN61" s="99"/>
      <c r="EO61" s="99"/>
      <c r="EP61" s="99"/>
      <c r="EQ61" s="99"/>
      <c r="ER61" s="99"/>
      <c r="ES61" s="99"/>
      <c r="ET61" s="99"/>
      <c r="EU61" s="99"/>
      <c r="EV61" s="99"/>
      <c r="EW61" s="99"/>
      <c r="EX61" s="99"/>
      <c r="EY61" s="99"/>
      <c r="EZ61" s="99"/>
      <c r="FA61" s="99"/>
      <c r="FB61" s="99"/>
      <c r="FC61" s="99"/>
      <c r="FD61" s="99"/>
      <c r="FE61" s="99"/>
      <c r="FF61" s="99"/>
      <c r="FG61" s="99"/>
      <c r="FH61" s="99"/>
      <c r="FI61" s="99"/>
      <c r="FJ61" s="99"/>
      <c r="FK61" s="99"/>
      <c r="FL61" s="99"/>
      <c r="FM61" s="99"/>
      <c r="FN61" s="99"/>
      <c r="FO61" s="99"/>
      <c r="FP61" s="99"/>
      <c r="FQ61" s="99"/>
      <c r="FR61" s="99"/>
      <c r="FS61" s="99"/>
      <c r="FT61" s="99"/>
      <c r="FU61" s="99"/>
      <c r="FV61" s="99"/>
      <c r="FW61" s="99"/>
      <c r="FX61" s="99"/>
      <c r="FY61" s="99"/>
      <c r="FZ61" s="99"/>
      <c r="GA61" s="99"/>
      <c r="GB61" s="99"/>
      <c r="GC61" s="99"/>
      <c r="GD61" s="99"/>
      <c r="GE61" s="99"/>
      <c r="GF61" s="99"/>
      <c r="GG61" s="99"/>
      <c r="GH61" s="99"/>
      <c r="GI61" s="99"/>
      <c r="GJ61" s="99"/>
      <c r="GK61" s="99"/>
      <c r="GL61" s="99"/>
      <c r="GM61" s="99"/>
      <c r="GN61" s="99"/>
      <c r="GO61" s="99"/>
      <c r="GP61" s="99"/>
      <c r="GQ61" s="99"/>
      <c r="GR61" s="99"/>
      <c r="GS61" s="99"/>
      <c r="GT61" s="99"/>
      <c r="GU61" s="99"/>
      <c r="GV61" s="99"/>
      <c r="GW61" s="99"/>
      <c r="GX61" s="99"/>
      <c r="GY61" s="99"/>
      <c r="GZ61" s="99"/>
      <c r="HA61" s="99"/>
      <c r="HB61" s="99"/>
      <c r="HC61" s="99"/>
      <c r="HD61" s="99"/>
      <c r="HE61" s="99"/>
      <c r="HF61" s="99"/>
      <c r="HG61" s="99"/>
      <c r="HH61" s="99"/>
      <c r="HI61" s="99"/>
      <c r="HJ61" s="99"/>
      <c r="HK61" s="99"/>
      <c r="HL61" s="99"/>
      <c r="HM61" s="99"/>
      <c r="HN61" s="99"/>
      <c r="HO61" s="99"/>
      <c r="HP61" s="99"/>
      <c r="HQ61" s="99"/>
      <c r="HR61" s="99"/>
      <c r="HS61" s="99"/>
      <c r="HT61" s="99"/>
      <c r="HU61" s="99"/>
      <c r="HV61" s="99"/>
      <c r="HW61" s="99"/>
      <c r="HX61" s="99"/>
      <c r="HY61" s="99"/>
      <c r="HZ61" s="99"/>
      <c r="IA61" s="99"/>
      <c r="IB61" s="99"/>
      <c r="IC61" s="99"/>
      <c r="ID61" s="99"/>
      <c r="IE61" s="99"/>
      <c r="IF61" s="99"/>
      <c r="IG61" s="99"/>
      <c r="IH61" s="99"/>
      <c r="II61" s="99"/>
      <c r="IJ61" s="99"/>
      <c r="IK61" s="99"/>
      <c r="IL61" s="99"/>
      <c r="IM61" s="99"/>
      <c r="IN61" s="99"/>
      <c r="IO61" s="99"/>
      <c r="IP61" s="99"/>
      <c r="IQ61" s="99"/>
      <c r="IR61" s="99"/>
      <c r="IS61" s="99"/>
      <c r="IT61" s="99"/>
      <c r="IU61" s="99"/>
    </row>
    <row r="62" spans="1:255" s="100" customFormat="1" ht="12" customHeight="1" x14ac:dyDescent="0.25">
      <c r="A62" s="93"/>
      <c r="B62" s="118" t="s">
        <v>103</v>
      </c>
      <c r="C62" s="119" t="s">
        <v>104</v>
      </c>
      <c r="D62" s="119">
        <v>1</v>
      </c>
      <c r="E62" s="119" t="s">
        <v>63</v>
      </c>
      <c r="F62" s="120">
        <v>50000</v>
      </c>
      <c r="G62" s="121">
        <f>D62*F62</f>
        <v>50000</v>
      </c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</row>
    <row r="63" spans="1:255" s="100" customFormat="1" ht="12" customHeight="1" x14ac:dyDescent="0.25">
      <c r="A63" s="93"/>
      <c r="B63" s="118" t="s">
        <v>105</v>
      </c>
      <c r="C63" s="119" t="s">
        <v>95</v>
      </c>
      <c r="D63" s="119">
        <v>2</v>
      </c>
      <c r="E63" s="119" t="s">
        <v>63</v>
      </c>
      <c r="F63" s="120">
        <v>58960</v>
      </c>
      <c r="G63" s="121">
        <f>D63*F63</f>
        <v>117920</v>
      </c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</row>
    <row r="64" spans="1:255" ht="11.25" customHeight="1" x14ac:dyDescent="0.25">
      <c r="B64" s="18" t="s">
        <v>36</v>
      </c>
      <c r="C64" s="19"/>
      <c r="D64" s="19"/>
      <c r="E64" s="19"/>
      <c r="F64" s="20"/>
      <c r="G64" s="21">
        <f>SUM(G60:G63)</f>
        <v>259520</v>
      </c>
    </row>
    <row r="65" spans="1:7" ht="11.25" customHeight="1" x14ac:dyDescent="0.25">
      <c r="B65" s="38"/>
      <c r="C65" s="38"/>
      <c r="D65" s="38"/>
      <c r="E65" s="38"/>
      <c r="F65" s="39"/>
      <c r="G65" s="39"/>
    </row>
    <row r="66" spans="1:7" ht="11.25" customHeight="1" x14ac:dyDescent="0.25">
      <c r="B66" s="40" t="s">
        <v>37</v>
      </c>
      <c r="C66" s="41"/>
      <c r="D66" s="41"/>
      <c r="E66" s="41"/>
      <c r="F66" s="41"/>
      <c r="G66" s="42">
        <f>G35+G40+G45+G56+G64</f>
        <v>4783250</v>
      </c>
    </row>
    <row r="67" spans="1:7" ht="11.25" customHeight="1" x14ac:dyDescent="0.25">
      <c r="B67" s="43" t="s">
        <v>38</v>
      </c>
      <c r="C67" s="24"/>
      <c r="D67" s="24"/>
      <c r="E67" s="24"/>
      <c r="F67" s="24"/>
      <c r="G67" s="44">
        <v>239163</v>
      </c>
    </row>
    <row r="68" spans="1:7" ht="11.25" customHeight="1" x14ac:dyDescent="0.25">
      <c r="B68" s="45" t="s">
        <v>39</v>
      </c>
      <c r="C68" s="23"/>
      <c r="D68" s="23"/>
      <c r="E68" s="23"/>
      <c r="F68" s="23"/>
      <c r="G68" s="46">
        <f>G67+G66</f>
        <v>5022413</v>
      </c>
    </row>
    <row r="69" spans="1:7" ht="11.25" customHeight="1" x14ac:dyDescent="0.25">
      <c r="B69" s="43" t="s">
        <v>40</v>
      </c>
      <c r="C69" s="24"/>
      <c r="D69" s="24"/>
      <c r="E69" s="24"/>
      <c r="F69" s="24"/>
      <c r="G69" s="44">
        <f>G12</f>
        <v>7425000</v>
      </c>
    </row>
    <row r="70" spans="1:7" ht="11.25" customHeight="1" x14ac:dyDescent="0.25">
      <c r="B70" s="47" t="s">
        <v>41</v>
      </c>
      <c r="C70" s="48"/>
      <c r="D70" s="48"/>
      <c r="E70" s="48"/>
      <c r="F70" s="48"/>
      <c r="G70" s="49">
        <f>G69-G68</f>
        <v>2402587</v>
      </c>
    </row>
    <row r="71" spans="1:7" ht="12" customHeight="1" x14ac:dyDescent="0.25">
      <c r="A71" s="35"/>
      <c r="B71" s="36" t="s">
        <v>42</v>
      </c>
      <c r="C71" s="37"/>
      <c r="D71" s="37"/>
      <c r="E71" s="37"/>
      <c r="F71" s="37"/>
      <c r="G71" s="32"/>
    </row>
    <row r="72" spans="1:7" ht="12.75" customHeight="1" thickBot="1" x14ac:dyDescent="0.3">
      <c r="A72" s="35"/>
      <c r="B72" s="50"/>
      <c r="C72" s="37"/>
      <c r="D72" s="37"/>
      <c r="E72" s="37"/>
      <c r="F72" s="37"/>
      <c r="G72" s="32"/>
    </row>
    <row r="73" spans="1:7" ht="9" customHeight="1" x14ac:dyDescent="0.25">
      <c r="A73" s="35"/>
      <c r="B73" s="62" t="s">
        <v>43</v>
      </c>
      <c r="C73" s="63"/>
      <c r="D73" s="63"/>
      <c r="E73" s="63"/>
      <c r="F73" s="64"/>
      <c r="G73" s="32"/>
    </row>
    <row r="74" spans="1:7" ht="9" customHeight="1" x14ac:dyDescent="0.25">
      <c r="A74" s="35"/>
      <c r="B74" s="65" t="s">
        <v>44</v>
      </c>
      <c r="C74" s="34"/>
      <c r="D74" s="34"/>
      <c r="E74" s="34"/>
      <c r="F74" s="66"/>
      <c r="G74" s="32"/>
    </row>
    <row r="75" spans="1:7" ht="9" customHeight="1" x14ac:dyDescent="0.25">
      <c r="A75" s="35"/>
      <c r="B75" s="65" t="s">
        <v>45</v>
      </c>
      <c r="C75" s="34"/>
      <c r="D75" s="34"/>
      <c r="E75" s="34"/>
      <c r="F75" s="66"/>
      <c r="G75" s="32"/>
    </row>
    <row r="76" spans="1:7" ht="9" customHeight="1" x14ac:dyDescent="0.25">
      <c r="A76" s="35"/>
      <c r="B76" s="65" t="s">
        <v>119</v>
      </c>
      <c r="C76" s="34"/>
      <c r="D76" s="34"/>
      <c r="E76" s="34"/>
      <c r="F76" s="66"/>
      <c r="G76" s="32"/>
    </row>
    <row r="77" spans="1:7" ht="9" customHeight="1" x14ac:dyDescent="0.25">
      <c r="A77" s="35"/>
      <c r="B77" s="65" t="s">
        <v>46</v>
      </c>
      <c r="C77" s="34"/>
      <c r="D77" s="34"/>
      <c r="E77" s="34"/>
      <c r="F77" s="66"/>
      <c r="G77" s="32"/>
    </row>
    <row r="78" spans="1:7" ht="9" customHeight="1" x14ac:dyDescent="0.25">
      <c r="A78" s="35"/>
      <c r="B78" s="65" t="s">
        <v>47</v>
      </c>
      <c r="C78" s="34"/>
      <c r="D78" s="34"/>
      <c r="E78" s="34"/>
      <c r="F78" s="66"/>
      <c r="G78" s="32"/>
    </row>
    <row r="79" spans="1:7" ht="9" customHeight="1" thickBot="1" x14ac:dyDescent="0.3">
      <c r="A79" s="35"/>
      <c r="B79" s="67" t="s">
        <v>48</v>
      </c>
      <c r="C79" s="68"/>
      <c r="D79" s="68"/>
      <c r="E79" s="68"/>
      <c r="F79" s="69"/>
      <c r="G79" s="32"/>
    </row>
    <row r="80" spans="1:7" ht="12.75" customHeight="1" x14ac:dyDescent="0.25">
      <c r="A80" s="35"/>
      <c r="B80" s="60"/>
      <c r="C80" s="34"/>
      <c r="D80" s="34"/>
      <c r="E80" s="34"/>
      <c r="F80" s="34"/>
      <c r="G80" s="32"/>
    </row>
    <row r="81" spans="1:7" ht="15" customHeight="1" thickBot="1" x14ac:dyDescent="0.3">
      <c r="A81" s="35"/>
      <c r="B81" s="91" t="s">
        <v>49</v>
      </c>
      <c r="C81" s="92"/>
      <c r="D81" s="59"/>
      <c r="E81" s="26"/>
      <c r="F81" s="26"/>
      <c r="G81" s="32"/>
    </row>
    <row r="82" spans="1:7" ht="12" customHeight="1" thickBot="1" x14ac:dyDescent="0.3">
      <c r="A82" s="35"/>
      <c r="B82" s="52" t="s">
        <v>35</v>
      </c>
      <c r="C82" s="27" t="s">
        <v>106</v>
      </c>
      <c r="D82" s="53" t="s">
        <v>50</v>
      </c>
      <c r="E82" s="89" t="s">
        <v>112</v>
      </c>
      <c r="F82" s="90"/>
      <c r="G82" s="32"/>
    </row>
    <row r="83" spans="1:7" ht="12" customHeight="1" x14ac:dyDescent="0.25">
      <c r="A83" s="35"/>
      <c r="B83" s="54" t="s">
        <v>51</v>
      </c>
      <c r="C83" s="28">
        <f>G35</f>
        <v>1950000</v>
      </c>
      <c r="D83" s="78">
        <f>(C83/C89)</f>
        <v>0.38825958757274642</v>
      </c>
      <c r="E83" s="79" t="s">
        <v>109</v>
      </c>
      <c r="F83" s="80">
        <v>0.9</v>
      </c>
      <c r="G83" s="32"/>
    </row>
    <row r="84" spans="1:7" ht="12" customHeight="1" x14ac:dyDescent="0.25">
      <c r="A84" s="35"/>
      <c r="B84" s="54" t="s">
        <v>52</v>
      </c>
      <c r="C84" s="28">
        <f>G40</f>
        <v>0</v>
      </c>
      <c r="D84" s="78">
        <v>0</v>
      </c>
      <c r="E84" s="81" t="s">
        <v>111</v>
      </c>
      <c r="F84" s="82">
        <v>0.9</v>
      </c>
      <c r="G84" s="32"/>
    </row>
    <row r="85" spans="1:7" ht="12" customHeight="1" thickBot="1" x14ac:dyDescent="0.3">
      <c r="A85" s="35"/>
      <c r="B85" s="54" t="s">
        <v>53</v>
      </c>
      <c r="C85" s="28">
        <f>G45</f>
        <v>0</v>
      </c>
      <c r="D85" s="78">
        <f>(C85/C89)</f>
        <v>0</v>
      </c>
      <c r="E85" s="83" t="s">
        <v>110</v>
      </c>
      <c r="F85" s="84">
        <v>0.8</v>
      </c>
      <c r="G85" s="32"/>
    </row>
    <row r="86" spans="1:7" ht="12" customHeight="1" x14ac:dyDescent="0.25">
      <c r="A86" s="35"/>
      <c r="B86" s="54" t="s">
        <v>29</v>
      </c>
      <c r="C86" s="28">
        <f>G56</f>
        <v>2573730</v>
      </c>
      <c r="D86" s="55">
        <f>(C86/C89)</f>
        <v>0.51244889657620751</v>
      </c>
      <c r="E86" s="26"/>
      <c r="F86" s="26"/>
      <c r="G86" s="32"/>
    </row>
    <row r="87" spans="1:7" ht="12" customHeight="1" x14ac:dyDescent="0.25">
      <c r="A87" s="35"/>
      <c r="B87" s="54" t="s">
        <v>54</v>
      </c>
      <c r="C87" s="29">
        <f>G64</f>
        <v>259520</v>
      </c>
      <c r="D87" s="55">
        <f>(C87/C89)</f>
        <v>5.1672373418912385E-2</v>
      </c>
      <c r="E87" s="31"/>
      <c r="F87" s="31"/>
      <c r="G87" s="32"/>
    </row>
    <row r="88" spans="1:7" ht="12" customHeight="1" x14ac:dyDescent="0.25">
      <c r="A88" s="35"/>
      <c r="B88" s="54" t="s">
        <v>55</v>
      </c>
      <c r="C88" s="29">
        <f>G67</f>
        <v>239163</v>
      </c>
      <c r="D88" s="55">
        <f>(C88/C89)</f>
        <v>4.7619142432133714E-2</v>
      </c>
      <c r="E88" s="31"/>
      <c r="F88" s="31"/>
      <c r="G88" s="32"/>
    </row>
    <row r="89" spans="1:7" ht="12.75" customHeight="1" thickBot="1" x14ac:dyDescent="0.3">
      <c r="A89" s="35"/>
      <c r="B89" s="56" t="s">
        <v>56</v>
      </c>
      <c r="C89" s="57">
        <f>SUM(C83:C88)</f>
        <v>5022413</v>
      </c>
      <c r="D89" s="58">
        <f>SUM(D83:D88)</f>
        <v>1</v>
      </c>
      <c r="E89" s="31"/>
      <c r="F89" s="31"/>
      <c r="G89" s="32"/>
    </row>
    <row r="90" spans="1:7" ht="12" customHeight="1" x14ac:dyDescent="0.25">
      <c r="A90" s="35"/>
      <c r="B90" s="50"/>
      <c r="C90" s="37"/>
      <c r="D90" s="37"/>
      <c r="E90" s="37"/>
      <c r="F90" s="37"/>
      <c r="G90" s="32"/>
    </row>
    <row r="91" spans="1:7" ht="12.75" customHeight="1" x14ac:dyDescent="0.25">
      <c r="A91" s="35"/>
      <c r="B91" s="51"/>
      <c r="C91" s="37"/>
      <c r="D91" s="37"/>
      <c r="E91" s="37"/>
      <c r="F91" s="37"/>
      <c r="G91" s="32"/>
    </row>
    <row r="92" spans="1:7" ht="12" customHeight="1" thickBot="1" x14ac:dyDescent="0.3">
      <c r="A92" s="25"/>
      <c r="B92" s="71"/>
      <c r="C92" s="72" t="s">
        <v>120</v>
      </c>
      <c r="D92" s="73"/>
      <c r="E92" s="74"/>
      <c r="F92" s="30"/>
      <c r="G92" s="32"/>
    </row>
    <row r="93" spans="1:7" ht="12" customHeight="1" x14ac:dyDescent="0.25">
      <c r="A93" s="35"/>
      <c r="B93" s="75" t="s">
        <v>107</v>
      </c>
      <c r="C93" s="127">
        <v>3800</v>
      </c>
      <c r="D93" s="127">
        <v>4125</v>
      </c>
      <c r="E93" s="128">
        <v>4500</v>
      </c>
      <c r="F93" s="70"/>
      <c r="G93" s="33"/>
    </row>
    <row r="94" spans="1:7" ht="12.75" customHeight="1" thickBot="1" x14ac:dyDescent="0.3">
      <c r="A94" s="35"/>
      <c r="B94" s="56" t="s">
        <v>108</v>
      </c>
      <c r="C94" s="57">
        <f>(G68/C93)</f>
        <v>1321.6876315789473</v>
      </c>
      <c r="D94" s="57">
        <f>(G68/D93)</f>
        <v>1217.5546666666667</v>
      </c>
      <c r="E94" s="76">
        <f>(G68/E93)</f>
        <v>1116.0917777777777</v>
      </c>
      <c r="F94" s="70"/>
      <c r="G94" s="33"/>
    </row>
    <row r="95" spans="1:7" ht="15.6" customHeight="1" x14ac:dyDescent="0.25">
      <c r="A95" s="35"/>
      <c r="B95" s="61" t="s">
        <v>57</v>
      </c>
      <c r="C95" s="34"/>
      <c r="D95" s="34"/>
      <c r="E95" s="34"/>
      <c r="F95" s="34"/>
      <c r="G95" s="34"/>
    </row>
  </sheetData>
  <mergeCells count="10">
    <mergeCell ref="E9:F9"/>
    <mergeCell ref="E14:F14"/>
    <mergeCell ref="E15:F15"/>
    <mergeCell ref="B17:G17"/>
    <mergeCell ref="E82:F82"/>
    <mergeCell ref="B81:C81"/>
    <mergeCell ref="E13:F13"/>
    <mergeCell ref="E11:F11"/>
    <mergeCell ref="E10:F10"/>
    <mergeCell ref="E12:F12"/>
  </mergeCells>
  <pageMargins left="0.74803149606299213" right="0.74803149606299213" top="0.98425196850393704" bottom="0.98425196850393704" header="0" footer="0"/>
  <pageSetup paperSize="14" scale="74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BOVINOS</vt:lpstr>
      <vt:lpstr>BOVINOS!Área_de_impresión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2022-06-17T11:41:20Z</cp:lastPrinted>
  <dcterms:created xsi:type="dcterms:W3CDTF">2020-11-27T12:49:26Z</dcterms:created>
  <dcterms:modified xsi:type="dcterms:W3CDTF">2023-02-15T14:56:56Z</dcterms:modified>
</cp:coreProperties>
</file>