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F 2023\"/>
    </mc:Choice>
  </mc:AlternateContent>
  <bookViews>
    <workbookView xWindow="0" yWindow="0" windowWidth="20490" windowHeight="7050"/>
  </bookViews>
  <sheets>
    <sheet name="BOVINOS LECH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G46" i="1"/>
  <c r="G58" i="1" l="1"/>
  <c r="G57" i="1"/>
  <c r="G24" i="1"/>
  <c r="G66" i="1" l="1"/>
  <c r="G65" i="1"/>
  <c r="G64" i="1"/>
  <c r="G63" i="1"/>
  <c r="G56" i="1"/>
  <c r="G55" i="1"/>
  <c r="G54" i="1"/>
  <c r="G53" i="1"/>
  <c r="G52" i="1"/>
  <c r="G51" i="1"/>
  <c r="G50" i="1"/>
  <c r="G35" i="1"/>
  <c r="G34" i="1"/>
  <c r="G33" i="1"/>
  <c r="G32" i="1"/>
  <c r="G31" i="1"/>
  <c r="G30" i="1"/>
  <c r="G29" i="1"/>
  <c r="G28" i="1"/>
  <c r="G27" i="1"/>
  <c r="G26" i="1"/>
  <c r="G25" i="1"/>
  <c r="G23" i="1"/>
  <c r="G22" i="1"/>
  <c r="G21" i="1"/>
  <c r="G12" i="1"/>
  <c r="G72" i="1" s="1"/>
  <c r="C87" i="1"/>
  <c r="G59" i="1" l="1"/>
  <c r="C89" i="1" s="1"/>
  <c r="G67" i="1"/>
  <c r="C90" i="1" s="1"/>
  <c r="G36" i="1"/>
  <c r="C86" i="1" s="1"/>
  <c r="C88" i="1"/>
  <c r="G69" i="1" l="1"/>
  <c r="G70" i="1" s="1"/>
  <c r="G71" i="1" l="1"/>
  <c r="C91" i="1"/>
  <c r="D97" i="1" l="1"/>
  <c r="C97" i="1"/>
  <c r="E97" i="1"/>
  <c r="G73" i="1"/>
  <c r="C92" i="1"/>
  <c r="D89" i="1" l="1"/>
  <c r="D88" i="1"/>
  <c r="D90" i="1"/>
  <c r="D86" i="1"/>
  <c r="D91" i="1"/>
  <c r="D92" i="1" l="1"/>
</calcChain>
</file>

<file path=xl/sharedStrings.xml><?xml version="1.0" encoding="utf-8"?>
<sst xmlns="http://schemas.openxmlformats.org/spreadsheetml/2006/main" count="183" uniqueCount="124">
  <si>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</si>
  <si>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</si>
  <si>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</si>
  <si>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</si>
  <si>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</si>
  <si>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</si>
  <si>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</si>
  <si>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</si>
  <si>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</si>
  <si>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</si>
  <si>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</si>
  <si>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</si>
  <si>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</si>
  <si>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</si>
  <si>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</si>
  <si>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</si>
  <si>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</si>
  <si>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</si>
  <si>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</si>
  <si>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</si>
  <si>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</si>
  <si>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</si>
  <si>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</si>
  <si>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</si>
  <si>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</si>
  <si>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</si>
  <si>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</si>
  <si>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</si>
  <si>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</si>
  <si>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</si>
  <si>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</si>
  <si>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</si>
  <si>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</si>
  <si>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</si>
  <si>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</si>
  <si>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</si>
  <si>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</si>
  <si>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</si>
  <si>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</si>
  <si>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</si>
  <si>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</si>
  <si>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</si>
  <si>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</si>
  <si>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</si>
  <si>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</si>
  <si>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</si>
  <si>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</si>
  <si>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</si>
  <si>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</si>
  <si>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</si>
  <si>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</si>
  <si>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</si>
  <si>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</si>
  <si>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</si>
  <si>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</si>
  <si>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</si>
  <si>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</si>
  <si>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</si>
  <si>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Mezcla</t>
  </si>
  <si>
    <t>PRECIO ESPERADO ($/Kg.)</t>
  </si>
  <si>
    <t>Anual</t>
  </si>
  <si>
    <t>Enfermedad - sequia</t>
  </si>
  <si>
    <t>COSTOS DIRECTOS DE PRODUCCIÓN REBAÑO 20 ANIMALES</t>
  </si>
  <si>
    <t>Monitoreo sanidad del rebaño</t>
  </si>
  <si>
    <t>Enero-Diciembre</t>
  </si>
  <si>
    <t>Areteo con DIIO</t>
  </si>
  <si>
    <t>Alimentación</t>
  </si>
  <si>
    <t>Desparasitación</t>
  </si>
  <si>
    <t>Marzo-Septiembre</t>
  </si>
  <si>
    <t>Vacunación</t>
  </si>
  <si>
    <t>Muestreo de fecas</t>
  </si>
  <si>
    <t>Registros</t>
  </si>
  <si>
    <t>Marzo-Febrero</t>
  </si>
  <si>
    <t>Declaración de existencias</t>
  </si>
  <si>
    <t>Julio</t>
  </si>
  <si>
    <t>Agosto</t>
  </si>
  <si>
    <t>Evaluación hembras al encaste</t>
  </si>
  <si>
    <t>Inseminación artificial</t>
  </si>
  <si>
    <t>Selección y desecho</t>
  </si>
  <si>
    <t>Octubre-Septiembre</t>
  </si>
  <si>
    <t>Detección preñez</t>
  </si>
  <si>
    <t>Noviembre-Febrero</t>
  </si>
  <si>
    <t>Antiparasitario</t>
  </si>
  <si>
    <t>ml</t>
  </si>
  <si>
    <t>Marzo - Septiembre</t>
  </si>
  <si>
    <t>Vacunas</t>
  </si>
  <si>
    <t>Alimentación con subproductos</t>
  </si>
  <si>
    <t>Marzo - Agosto</t>
  </si>
  <si>
    <t>Alimentación con heno</t>
  </si>
  <si>
    <t>Arriendo de talaje</t>
  </si>
  <si>
    <t>c/u</t>
  </si>
  <si>
    <t>Septiembre - Febrero</t>
  </si>
  <si>
    <t>Medicamentos emergencias</t>
  </si>
  <si>
    <t>Enero - Diciembre</t>
  </si>
  <si>
    <t>ha</t>
  </si>
  <si>
    <t xml:space="preserve">Agosto </t>
  </si>
  <si>
    <t>Aretes</t>
  </si>
  <si>
    <t>caja</t>
  </si>
  <si>
    <t>$</t>
  </si>
  <si>
    <t>ESCENARIOS COSTO UNITARIO  ($)</t>
  </si>
  <si>
    <t>% de Preñez</t>
  </si>
  <si>
    <t>% de Destete</t>
  </si>
  <si>
    <t>% de Parición</t>
  </si>
  <si>
    <t>Consideraciones</t>
  </si>
  <si>
    <t>Praderas Suplementarias</t>
  </si>
  <si>
    <t>Inseminación artificial (costo incluye dosis y servicio)</t>
  </si>
  <si>
    <t>Enero 2024</t>
  </si>
  <si>
    <t>BOVINOS LECHE</t>
  </si>
  <si>
    <t>RENDIMIENTO (lt/rebaño 10 animales en producción)</t>
  </si>
  <si>
    <t>Mercado local</t>
  </si>
  <si>
    <t>Ordeña</t>
  </si>
  <si>
    <t>Terapia de secado</t>
  </si>
  <si>
    <t>Exámenes Brucelosis Tuberculosis</t>
  </si>
  <si>
    <t>n/a</t>
  </si>
  <si>
    <t>Aceite máquina ordeñadora</t>
  </si>
  <si>
    <t>Detergentes</t>
  </si>
  <si>
    <t>unidad</t>
  </si>
  <si>
    <t>Luz y agua</t>
  </si>
  <si>
    <t>Pagos</t>
  </si>
  <si>
    <t>Fletes venta animales</t>
  </si>
  <si>
    <t>Rendimiento (lt.)</t>
  </si>
  <si>
    <t>Costo unitario ($/lt.) (*)</t>
  </si>
  <si>
    <t>San Fernando</t>
  </si>
  <si>
    <t>3. Precio esperado por ventas corresponde a precio colocado en el domicilio del comprador (incluye Ingreso a Feria)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</si>
</sst>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9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  <font>
      <sz val="8"/>
      <color theme="0"/>
      <name val="Arial Narrow"/>
      <family val="2"/>
    </font>
    <font>
      <b/>
      <i/>
      <sz val="9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167" fontId="15" fillId="0" borderId="19" applyFont="0" applyFill="0" applyBorder="0" applyAlignment="0" applyProtection="0"/>
    <xf numFmtId="41" fontId="16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3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3" fontId="2" fillId="2" borderId="12" xfId="0" applyNumberFormat="1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3" fontId="5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ill="1" applyBorder="1"/>
    <xf numFmtId="0" fontId="11" fillId="7" borderId="19" xfId="0" applyFont="1" applyFill="1" applyBorder="1"/>
    <xf numFmtId="49" fontId="9" fillId="8" borderId="20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166" fontId="9" fillId="2" borderId="6" xfId="0" applyNumberFormat="1" applyFont="1" applyFill="1" applyBorder="1" applyAlignment="1">
      <alignment vertical="center"/>
    </xf>
    <xf numFmtId="0" fontId="6" fillId="7" borderId="18" xfId="0" applyFont="1" applyFill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3" fillId="2" borderId="19" xfId="0" applyNumberFormat="1" applyFont="1" applyFill="1" applyBorder="1" applyAlignment="1">
      <alignment vertical="center"/>
    </xf>
    <xf numFmtId="0" fontId="11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5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6" fillId="5" borderId="29" xfId="0" applyFont="1" applyFill="1" applyBorder="1" applyAlignment="1">
      <alignment vertical="center"/>
    </xf>
    <xf numFmtId="165" fontId="1" fillId="6" borderId="30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49" fontId="9" fillId="8" borderId="31" xfId="0" applyNumberFormat="1" applyFont="1" applyFill="1" applyBorder="1" applyAlignment="1">
      <alignment vertical="center"/>
    </xf>
    <xf numFmtId="49" fontId="11" fillId="8" borderId="32" xfId="0" applyNumberFormat="1" applyFont="1" applyFill="1" applyBorder="1"/>
    <xf numFmtId="49" fontId="9" fillId="2" borderId="33" xfId="0" applyNumberFormat="1" applyFont="1" applyFill="1" applyBorder="1" applyAlignment="1">
      <alignment vertical="center"/>
    </xf>
    <xf numFmtId="9" fontId="11" fillId="2" borderId="34" xfId="0" applyNumberFormat="1" applyFont="1" applyFill="1" applyBorder="1"/>
    <xf numFmtId="49" fontId="9" fillId="8" borderId="35" xfId="0" applyNumberFormat="1" applyFont="1" applyFill="1" applyBorder="1" applyAlignment="1">
      <alignment vertical="center"/>
    </xf>
    <xf numFmtId="166" fontId="9" fillId="8" borderId="36" xfId="0" applyNumberFormat="1" applyFont="1" applyFill="1" applyBorder="1" applyAlignment="1">
      <alignment vertical="center"/>
    </xf>
    <xf numFmtId="9" fontId="9" fillId="8" borderId="37" xfId="0" applyNumberFormat="1" applyFont="1" applyFill="1" applyBorder="1" applyAlignment="1">
      <alignment vertical="center"/>
    </xf>
    <xf numFmtId="0" fontId="11" fillId="9" borderId="40" xfId="0" applyFont="1" applyFill="1" applyBorder="1"/>
    <xf numFmtId="0" fontId="11" fillId="2" borderId="19" xfId="0" applyFont="1" applyFill="1" applyBorder="1" applyAlignment="1">
      <alignment vertical="center"/>
    </xf>
    <xf numFmtId="49" fontId="11" fillId="2" borderId="19" xfId="0" applyNumberFormat="1" applyFont="1" applyFill="1" applyBorder="1" applyAlignment="1">
      <alignment vertical="center"/>
    </xf>
    <xf numFmtId="49" fontId="9" fillId="2" borderId="41" xfId="0" applyNumberFormat="1" applyFont="1" applyFill="1" applyBorder="1" applyAlignment="1">
      <alignment vertical="center"/>
    </xf>
    <xf numFmtId="0" fontId="11" fillId="2" borderId="42" xfId="0" applyFont="1" applyFill="1" applyBorder="1"/>
    <xf numFmtId="0" fontId="11" fillId="2" borderId="43" xfId="0" applyFont="1" applyFill="1" applyBorder="1"/>
    <xf numFmtId="49" fontId="11" fillId="2" borderId="44" xfId="0" applyNumberFormat="1" applyFont="1" applyFill="1" applyBorder="1" applyAlignment="1">
      <alignment vertical="center"/>
    </xf>
    <xf numFmtId="0" fontId="11" fillId="2" borderId="45" xfId="0" applyFont="1" applyFill="1" applyBorder="1"/>
    <xf numFmtId="49" fontId="11" fillId="2" borderId="46" xfId="0" applyNumberFormat="1" applyFont="1" applyFill="1" applyBorder="1" applyAlignment="1">
      <alignment vertical="center"/>
    </xf>
    <xf numFmtId="0" fontId="11" fillId="2" borderId="47" xfId="0" applyFont="1" applyFill="1" applyBorder="1"/>
    <xf numFmtId="0" fontId="11" fillId="2" borderId="48" xfId="0" applyFont="1" applyFill="1" applyBorder="1"/>
    <xf numFmtId="0" fontId="9" fillId="7" borderId="19" xfId="0" applyFont="1" applyFill="1" applyBorder="1" applyAlignment="1">
      <alignment vertical="center"/>
    </xf>
    <xf numFmtId="0" fontId="6" fillId="9" borderId="18" xfId="0" applyFont="1" applyFill="1" applyBorder="1" applyAlignment="1">
      <alignment vertical="center"/>
    </xf>
    <xf numFmtId="49" fontId="14" fillId="9" borderId="19" xfId="0" applyNumberFormat="1" applyFont="1" applyFill="1" applyBorder="1" applyAlignment="1">
      <alignment vertical="center"/>
    </xf>
    <xf numFmtId="0" fontId="6" fillId="9" borderId="19" xfId="0" applyFont="1" applyFill="1" applyBorder="1" applyAlignment="1">
      <alignment vertical="center"/>
    </xf>
    <xf numFmtId="0" fontId="6" fillId="9" borderId="49" xfId="0" applyFont="1" applyFill="1" applyBorder="1" applyAlignment="1">
      <alignment vertical="center"/>
    </xf>
    <xf numFmtId="49" fontId="9" fillId="8" borderId="50" xfId="0" applyNumberFormat="1" applyFont="1" applyFill="1" applyBorder="1" applyAlignment="1">
      <alignment vertical="center"/>
    </xf>
    <xf numFmtId="3" fontId="9" fillId="8" borderId="51" xfId="0" applyNumberFormat="1" applyFont="1" applyFill="1" applyBorder="1" applyAlignment="1">
      <alignment vertical="center"/>
    </xf>
    <xf numFmtId="9" fontId="11" fillId="2" borderId="53" xfId="0" applyNumberFormat="1" applyFont="1" applyFill="1" applyBorder="1"/>
    <xf numFmtId="0" fontId="11" fillId="7" borderId="54" xfId="0" applyFont="1" applyFill="1" applyBorder="1"/>
    <xf numFmtId="9" fontId="11" fillId="7" borderId="55" xfId="0" applyNumberFormat="1" applyFont="1" applyFill="1" applyBorder="1"/>
    <xf numFmtId="0" fontId="11" fillId="7" borderId="56" xfId="0" applyFont="1" applyFill="1" applyBorder="1"/>
    <xf numFmtId="9" fontId="11" fillId="7" borderId="57" xfId="0" applyNumberFormat="1" applyFont="1" applyFill="1" applyBorder="1"/>
    <xf numFmtId="0" fontId="11" fillId="7" borderId="58" xfId="0" applyFont="1" applyFill="1" applyBorder="1"/>
    <xf numFmtId="9" fontId="11" fillId="7" borderId="59" xfId="0" applyNumberFormat="1" applyFont="1" applyFill="1" applyBorder="1"/>
    <xf numFmtId="165" fontId="9" fillId="8" borderId="51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14" fillId="9" borderId="38" xfId="0" applyNumberFormat="1" applyFont="1" applyFill="1" applyBorder="1" applyAlignment="1">
      <alignment horizontal="center" vertical="center"/>
    </xf>
    <xf numFmtId="0" fontId="9" fillId="9" borderId="39" xfId="0" applyFont="1" applyFill="1" applyBorder="1" applyAlignment="1">
      <alignment horizontal="center" vertical="center"/>
    </xf>
    <xf numFmtId="49" fontId="14" fillId="9" borderId="38" xfId="0" applyNumberFormat="1" applyFont="1" applyFill="1" applyBorder="1" applyAlignment="1">
      <alignment vertical="center"/>
    </xf>
    <xf numFmtId="0" fontId="9" fillId="9" borderId="39" xfId="0" applyFont="1" applyFill="1" applyBorder="1" applyAlignment="1">
      <alignment vertical="center"/>
    </xf>
    <xf numFmtId="49" fontId="17" fillId="3" borderId="5" xfId="0" applyNumberFormat="1" applyFont="1" applyFill="1" applyBorder="1" applyAlignment="1">
      <alignment vertical="center" wrapText="1"/>
    </xf>
    <xf numFmtId="0" fontId="18" fillId="0" borderId="60" xfId="0" applyFont="1" applyBorder="1" applyAlignment="1">
      <alignment horizontal="right"/>
    </xf>
    <xf numFmtId="0" fontId="3" fillId="2" borderId="7" xfId="0" applyFont="1" applyFill="1" applyBorder="1"/>
    <xf numFmtId="3" fontId="3" fillId="2" borderId="60" xfId="0" applyNumberFormat="1" applyFont="1" applyFill="1" applyBorder="1"/>
    <xf numFmtId="49" fontId="3" fillId="2" borderId="60" xfId="0" applyNumberFormat="1" applyFont="1" applyFill="1" applyBorder="1" applyAlignment="1">
      <alignment horizontal="right"/>
    </xf>
    <xf numFmtId="169" fontId="3" fillId="2" borderId="60" xfId="0" applyNumberFormat="1" applyFont="1" applyFill="1" applyBorder="1"/>
    <xf numFmtId="49" fontId="3" fillId="2" borderId="60" xfId="0" applyNumberFormat="1" applyFont="1" applyFill="1" applyBorder="1" applyAlignment="1">
      <alignment horizontal="right" wrapText="1"/>
    </xf>
    <xf numFmtId="49" fontId="3" fillId="2" borderId="53" xfId="0" applyNumberFormat="1" applyFont="1" applyFill="1" applyBorder="1" applyAlignment="1">
      <alignment horizontal="left"/>
    </xf>
    <xf numFmtId="49" fontId="3" fillId="2" borderId="61" xfId="0" applyNumberFormat="1" applyFont="1" applyFill="1" applyBorder="1" applyAlignment="1">
      <alignment horizontal="left"/>
    </xf>
    <xf numFmtId="3" fontId="3" fillId="2" borderId="60" xfId="0" applyNumberFormat="1" applyFont="1" applyFill="1" applyBorder="1" applyAlignment="1">
      <alignment horizontal="right" wrapText="1"/>
    </xf>
    <xf numFmtId="0" fontId="18" fillId="0" borderId="60" xfId="0" applyFont="1" applyBorder="1" applyAlignment="1">
      <alignment horizontal="right" wrapText="1"/>
    </xf>
    <xf numFmtId="14" fontId="3" fillId="2" borderId="60" xfId="0" applyNumberFormat="1" applyFont="1" applyFill="1" applyBorder="1" applyAlignment="1">
      <alignment horizontal="right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0" fillId="2" borderId="1" xfId="0" applyFont="1" applyFill="1" applyBorder="1" applyAlignment="1"/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0" borderId="0" xfId="0" applyFont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horizontal="right"/>
    </xf>
    <xf numFmtId="0" fontId="0" fillId="2" borderId="4" xfId="0" applyFont="1" applyFill="1" applyBorder="1" applyAlignment="1"/>
    <xf numFmtId="49" fontId="17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7" fillId="3" borderId="13" xfId="0" applyNumberFormat="1" applyFont="1" applyFill="1" applyBorder="1" applyAlignment="1">
      <alignment horizontal="center" vertical="center"/>
    </xf>
    <xf numFmtId="49" fontId="17" fillId="3" borderId="13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0" fontId="0" fillId="2" borderId="21" xfId="0" applyFont="1" applyFill="1" applyBorder="1" applyAlignment="1"/>
    <xf numFmtId="49" fontId="4" fillId="3" borderId="62" xfId="0" applyNumberFormat="1" applyFont="1" applyFill="1" applyBorder="1" applyAlignment="1">
      <alignment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vertical="center"/>
    </xf>
    <xf numFmtId="3" fontId="4" fillId="3" borderId="62" xfId="0" applyNumberFormat="1" applyFont="1" applyFill="1" applyBorder="1" applyAlignment="1">
      <alignment vertical="center"/>
    </xf>
    <xf numFmtId="41" fontId="9" fillId="8" borderId="52" xfId="2" applyFont="1" applyFill="1" applyBorder="1" applyAlignment="1">
      <alignment vertical="center"/>
    </xf>
    <xf numFmtId="49" fontId="19" fillId="3" borderId="6" xfId="0" applyNumberFormat="1" applyFont="1" applyFill="1" applyBorder="1" applyAlignment="1">
      <alignment wrapText="1"/>
    </xf>
    <xf numFmtId="0" fontId="19" fillId="4" borderId="6" xfId="0" applyFont="1" applyFill="1" applyBorder="1" applyAlignment="1">
      <alignment wrapText="1"/>
    </xf>
    <xf numFmtId="49" fontId="20" fillId="3" borderId="6" xfId="0" applyNumberFormat="1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</cellXfs>
  <cellStyles count="3">
    <cellStyle name="Millares [0]" xfId="2" builtinId="6"/>
    <cellStyle name="Millares 8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7953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B1" zoomScale="118" zoomScaleNormal="118" workbookViewId="0">
      <selection activeCell="B22" sqref="B2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43.7109375" style="1" customWidth="1"/>
    <col min="3" max="3" width="19.42578125" style="1" customWidth="1"/>
    <col min="4" max="4" width="9.42578125" style="1" customWidth="1"/>
    <col min="5" max="5" width="23.140625" style="1" bestFit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21" ht="15" customHeight="1" x14ac:dyDescent="0.25">
      <c r="A1" s="2"/>
      <c r="B1" s="2"/>
      <c r="C1" s="2"/>
      <c r="D1" s="2"/>
      <c r="E1" s="2"/>
      <c r="F1" s="2"/>
      <c r="G1" s="2"/>
    </row>
    <row r="2" spans="1:221" ht="15" customHeight="1" x14ac:dyDescent="0.25">
      <c r="A2" s="2"/>
      <c r="B2" s="2"/>
      <c r="C2" s="2"/>
      <c r="D2" s="2"/>
      <c r="E2" s="2"/>
      <c r="F2" s="2"/>
      <c r="G2" s="2"/>
    </row>
    <row r="3" spans="1:221" ht="15" customHeight="1" x14ac:dyDescent="0.25">
      <c r="A3" s="2"/>
      <c r="B3" s="2"/>
      <c r="C3" s="2"/>
      <c r="D3" s="2"/>
      <c r="E3" s="2"/>
      <c r="F3" s="2"/>
      <c r="G3" s="2"/>
    </row>
    <row r="4" spans="1:221" ht="15" customHeight="1" x14ac:dyDescent="0.25">
      <c r="A4" s="2"/>
      <c r="B4" s="2"/>
      <c r="C4" s="2"/>
      <c r="D4" s="2"/>
      <c r="E4" s="2"/>
      <c r="F4" s="2"/>
      <c r="G4" s="2"/>
    </row>
    <row r="5" spans="1:221" ht="15" customHeight="1" x14ac:dyDescent="0.25">
      <c r="A5" s="2"/>
      <c r="B5" s="2"/>
      <c r="C5" s="2"/>
      <c r="D5" s="2"/>
      <c r="E5" s="2"/>
      <c r="F5" s="2"/>
      <c r="G5" s="2"/>
    </row>
    <row r="6" spans="1:221" ht="15" customHeight="1" x14ac:dyDescent="0.25">
      <c r="A6" s="2"/>
      <c r="B6" s="2"/>
      <c r="C6" s="2"/>
      <c r="D6" s="2"/>
      <c r="E6" s="2"/>
      <c r="F6" s="2"/>
      <c r="G6" s="2"/>
    </row>
    <row r="7" spans="1:221" ht="15" customHeight="1" x14ac:dyDescent="0.25">
      <c r="A7" s="2"/>
      <c r="B7" s="2"/>
      <c r="C7" s="2"/>
      <c r="D7" s="2"/>
      <c r="E7" s="2"/>
      <c r="F7" s="2"/>
      <c r="G7" s="2"/>
    </row>
    <row r="8" spans="1:221" ht="15" customHeight="1" x14ac:dyDescent="0.25">
      <c r="A8" s="2"/>
      <c r="B8" s="3"/>
      <c r="C8" s="4"/>
      <c r="D8" s="2"/>
      <c r="E8" s="4"/>
      <c r="F8" s="4"/>
      <c r="G8" s="4"/>
    </row>
    <row r="9" spans="1:221" ht="15" x14ac:dyDescent="0.25">
      <c r="A9" s="5"/>
      <c r="B9" s="88" t="s">
        <v>0</v>
      </c>
      <c r="C9" s="89" t="s">
        <v>107</v>
      </c>
      <c r="D9" s="90"/>
      <c r="E9" s="134" t="s">
        <v>108</v>
      </c>
      <c r="F9" s="135"/>
      <c r="G9" s="91">
        <v>20000</v>
      </c>
    </row>
    <row r="10" spans="1:221" ht="25.5" customHeight="1" x14ac:dyDescent="0.25">
      <c r="A10" s="5"/>
      <c r="B10" s="6" t="s">
        <v>1</v>
      </c>
      <c r="C10" s="89" t="s">
        <v>58</v>
      </c>
      <c r="D10" s="90"/>
      <c r="E10" s="82" t="s">
        <v>2</v>
      </c>
      <c r="F10" s="83"/>
      <c r="G10" s="92" t="s">
        <v>106</v>
      </c>
    </row>
    <row r="11" spans="1:221" ht="18" customHeight="1" x14ac:dyDescent="0.25">
      <c r="A11" s="5"/>
      <c r="B11" s="6" t="s">
        <v>3</v>
      </c>
      <c r="C11" s="92" t="s">
        <v>4</v>
      </c>
      <c r="D11" s="90"/>
      <c r="E11" s="82" t="s">
        <v>59</v>
      </c>
      <c r="F11" s="83"/>
      <c r="G11" s="93">
        <v>800</v>
      </c>
    </row>
    <row r="12" spans="1:221" ht="11.25" customHeight="1" x14ac:dyDescent="0.25">
      <c r="A12" s="5"/>
      <c r="B12" s="6" t="s">
        <v>5</v>
      </c>
      <c r="C12" s="94" t="s">
        <v>6</v>
      </c>
      <c r="D12" s="90"/>
      <c r="E12" s="95" t="s">
        <v>7</v>
      </c>
      <c r="F12" s="96"/>
      <c r="G12" s="97">
        <f>G9*G11</f>
        <v>16000000</v>
      </c>
    </row>
    <row r="13" spans="1:221" ht="15" x14ac:dyDescent="0.25">
      <c r="A13" s="5"/>
      <c r="B13" s="6" t="s">
        <v>8</v>
      </c>
      <c r="C13" s="98" t="s">
        <v>122</v>
      </c>
      <c r="D13" s="90"/>
      <c r="E13" s="82" t="s">
        <v>9</v>
      </c>
      <c r="F13" s="83"/>
      <c r="G13" s="94" t="s">
        <v>109</v>
      </c>
    </row>
    <row r="14" spans="1:221" ht="15" x14ac:dyDescent="0.25">
      <c r="A14" s="5"/>
      <c r="B14" s="6" t="s">
        <v>10</v>
      </c>
      <c r="C14" s="92" t="s">
        <v>57</v>
      </c>
      <c r="D14" s="90"/>
      <c r="E14" s="82" t="s">
        <v>11</v>
      </c>
      <c r="F14" s="83"/>
      <c r="G14" s="92" t="s">
        <v>60</v>
      </c>
    </row>
    <row r="15" spans="1:221" ht="25.5" customHeight="1" x14ac:dyDescent="0.25">
      <c r="A15" s="5"/>
      <c r="B15" s="6" t="s">
        <v>12</v>
      </c>
      <c r="C15" s="99">
        <v>44941</v>
      </c>
      <c r="D15" s="90"/>
      <c r="E15" s="100" t="s">
        <v>13</v>
      </c>
      <c r="F15" s="101"/>
      <c r="G15" s="94" t="s">
        <v>61</v>
      </c>
    </row>
    <row r="16" spans="1:221" s="108" customFormat="1" ht="12" customHeight="1" x14ac:dyDescent="0.25">
      <c r="A16" s="102"/>
      <c r="B16" s="7"/>
      <c r="C16" s="103"/>
      <c r="D16" s="104"/>
      <c r="E16" s="105"/>
      <c r="F16" s="105"/>
      <c r="G16" s="106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</row>
    <row r="17" spans="1:255" s="108" customFormat="1" ht="12" customHeight="1" x14ac:dyDescent="0.25">
      <c r="A17" s="109"/>
      <c r="B17" s="136" t="s">
        <v>62</v>
      </c>
      <c r="C17" s="137"/>
      <c r="D17" s="137"/>
      <c r="E17" s="137"/>
      <c r="F17" s="137"/>
      <c r="G17" s="13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</row>
    <row r="18" spans="1:255" s="108" customFormat="1" ht="12" customHeight="1" x14ac:dyDescent="0.25">
      <c r="A18" s="102"/>
      <c r="B18" s="110"/>
      <c r="C18" s="9"/>
      <c r="D18" s="9"/>
      <c r="E18" s="9"/>
      <c r="F18" s="111"/>
      <c r="G18" s="112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</row>
    <row r="19" spans="1:255" s="108" customFormat="1" ht="12" customHeight="1" x14ac:dyDescent="0.25">
      <c r="A19" s="113"/>
      <c r="B19" s="114" t="s">
        <v>14</v>
      </c>
      <c r="C19" s="115"/>
      <c r="D19" s="116"/>
      <c r="E19" s="116"/>
      <c r="F19" s="117"/>
      <c r="G19" s="118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07"/>
    </row>
    <row r="20" spans="1:255" s="108" customFormat="1" ht="24" customHeight="1" x14ac:dyDescent="0.25">
      <c r="A20" s="113"/>
      <c r="B20" s="119" t="s">
        <v>15</v>
      </c>
      <c r="C20" s="120" t="s">
        <v>16</v>
      </c>
      <c r="D20" s="120" t="s">
        <v>17</v>
      </c>
      <c r="E20" s="119" t="s">
        <v>18</v>
      </c>
      <c r="F20" s="120" t="s">
        <v>19</v>
      </c>
      <c r="G20" s="119" t="s">
        <v>20</v>
      </c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07"/>
    </row>
    <row r="21" spans="1:255" s="127" customFormat="1" ht="12" customHeight="1" x14ac:dyDescent="0.25">
      <c r="A21" s="121"/>
      <c r="B21" s="122" t="s">
        <v>63</v>
      </c>
      <c r="C21" s="123" t="s">
        <v>21</v>
      </c>
      <c r="D21" s="123">
        <v>2</v>
      </c>
      <c r="E21" s="123" t="s">
        <v>64</v>
      </c>
      <c r="F21" s="124">
        <v>25000</v>
      </c>
      <c r="G21" s="125">
        <f>D21*F21</f>
        <v>50000</v>
      </c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  <c r="IR21" s="126"/>
      <c r="IS21" s="126"/>
      <c r="IT21" s="126"/>
      <c r="IU21" s="126"/>
    </row>
    <row r="22" spans="1:255" s="127" customFormat="1" ht="12" customHeight="1" x14ac:dyDescent="0.25">
      <c r="A22" s="121"/>
      <c r="B22" s="122" t="s">
        <v>65</v>
      </c>
      <c r="C22" s="123" t="s">
        <v>21</v>
      </c>
      <c r="D22" s="123">
        <v>2</v>
      </c>
      <c r="E22" s="123" t="s">
        <v>64</v>
      </c>
      <c r="F22" s="124">
        <v>25000</v>
      </c>
      <c r="G22" s="125">
        <f t="shared" ref="G22:G35" si="0">D22*F22</f>
        <v>50000</v>
      </c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  <c r="IQ22" s="126"/>
      <c r="IR22" s="126"/>
      <c r="IS22" s="126"/>
      <c r="IT22" s="126"/>
      <c r="IU22" s="126"/>
    </row>
    <row r="23" spans="1:255" s="127" customFormat="1" ht="12" customHeight="1" x14ac:dyDescent="0.25">
      <c r="A23" s="121"/>
      <c r="B23" s="122" t="s">
        <v>66</v>
      </c>
      <c r="C23" s="123" t="s">
        <v>21</v>
      </c>
      <c r="D23" s="123">
        <v>50</v>
      </c>
      <c r="E23" s="123" t="s">
        <v>64</v>
      </c>
      <c r="F23" s="124">
        <v>25000</v>
      </c>
      <c r="G23" s="125">
        <f t="shared" si="0"/>
        <v>1250000</v>
      </c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  <c r="IQ23" s="126"/>
      <c r="IR23" s="126"/>
      <c r="IS23" s="126"/>
      <c r="IT23" s="126"/>
      <c r="IU23" s="126"/>
    </row>
    <row r="24" spans="1:255" s="127" customFormat="1" ht="12" customHeight="1" x14ac:dyDescent="0.25">
      <c r="A24" s="121"/>
      <c r="B24" s="122" t="s">
        <v>110</v>
      </c>
      <c r="C24" s="123" t="s">
        <v>21</v>
      </c>
      <c r="D24" s="123">
        <v>50</v>
      </c>
      <c r="E24" s="123" t="s">
        <v>64</v>
      </c>
      <c r="F24" s="124">
        <v>25000</v>
      </c>
      <c r="G24" s="125">
        <f t="shared" si="0"/>
        <v>1250000</v>
      </c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  <c r="IR24" s="126"/>
      <c r="IS24" s="126"/>
      <c r="IT24" s="126"/>
      <c r="IU24" s="126"/>
    </row>
    <row r="25" spans="1:255" s="127" customFormat="1" ht="12" customHeight="1" x14ac:dyDescent="0.25">
      <c r="A25" s="121"/>
      <c r="B25" s="122" t="s">
        <v>67</v>
      </c>
      <c r="C25" s="123" t="s">
        <v>21</v>
      </c>
      <c r="D25" s="123">
        <v>1</v>
      </c>
      <c r="E25" s="123" t="s">
        <v>68</v>
      </c>
      <c r="F25" s="124">
        <v>25000</v>
      </c>
      <c r="G25" s="125">
        <f t="shared" si="0"/>
        <v>25000</v>
      </c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  <c r="IP25" s="126"/>
      <c r="IQ25" s="126"/>
      <c r="IR25" s="126"/>
      <c r="IS25" s="126"/>
      <c r="IT25" s="126"/>
      <c r="IU25" s="126"/>
    </row>
    <row r="26" spans="1:255" s="127" customFormat="1" ht="12" customHeight="1" x14ac:dyDescent="0.25">
      <c r="A26" s="121"/>
      <c r="B26" s="122" t="s">
        <v>69</v>
      </c>
      <c r="C26" s="123" t="s">
        <v>21</v>
      </c>
      <c r="D26" s="123">
        <v>1</v>
      </c>
      <c r="E26" s="123" t="s">
        <v>68</v>
      </c>
      <c r="F26" s="124">
        <v>25000</v>
      </c>
      <c r="G26" s="125">
        <f t="shared" si="0"/>
        <v>25000</v>
      </c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  <c r="IQ26" s="126"/>
      <c r="IR26" s="126"/>
      <c r="IS26" s="126"/>
      <c r="IT26" s="126"/>
      <c r="IU26" s="126"/>
    </row>
    <row r="27" spans="1:255" s="127" customFormat="1" ht="12" customHeight="1" x14ac:dyDescent="0.25">
      <c r="A27" s="121"/>
      <c r="B27" s="122" t="s">
        <v>70</v>
      </c>
      <c r="C27" s="123" t="s">
        <v>21</v>
      </c>
      <c r="D27" s="123">
        <v>0.25</v>
      </c>
      <c r="E27" s="123" t="s">
        <v>68</v>
      </c>
      <c r="F27" s="124">
        <v>25000</v>
      </c>
      <c r="G27" s="125">
        <f t="shared" si="0"/>
        <v>6250</v>
      </c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6"/>
      <c r="IP27" s="126"/>
      <c r="IQ27" s="126"/>
      <c r="IR27" s="126"/>
      <c r="IS27" s="126"/>
      <c r="IT27" s="126"/>
      <c r="IU27" s="126"/>
    </row>
    <row r="28" spans="1:255" s="127" customFormat="1" ht="12" customHeight="1" x14ac:dyDescent="0.25">
      <c r="A28" s="121"/>
      <c r="B28" s="122" t="s">
        <v>111</v>
      </c>
      <c r="C28" s="123" t="s">
        <v>21</v>
      </c>
      <c r="D28" s="123">
        <v>4</v>
      </c>
      <c r="E28" s="123" t="s">
        <v>64</v>
      </c>
      <c r="F28" s="124">
        <v>25000</v>
      </c>
      <c r="G28" s="125">
        <f t="shared" si="0"/>
        <v>100000</v>
      </c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  <c r="IP28" s="126"/>
      <c r="IQ28" s="126"/>
      <c r="IR28" s="126"/>
      <c r="IS28" s="126"/>
      <c r="IT28" s="126"/>
      <c r="IU28" s="126"/>
    </row>
    <row r="29" spans="1:255" s="127" customFormat="1" ht="12" customHeight="1" x14ac:dyDescent="0.25">
      <c r="A29" s="121"/>
      <c r="B29" s="122" t="s">
        <v>71</v>
      </c>
      <c r="C29" s="123" t="s">
        <v>21</v>
      </c>
      <c r="D29" s="123">
        <v>15</v>
      </c>
      <c r="E29" s="123" t="s">
        <v>72</v>
      </c>
      <c r="F29" s="124">
        <v>25000</v>
      </c>
      <c r="G29" s="125">
        <f t="shared" si="0"/>
        <v>375000</v>
      </c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  <c r="IM29" s="126"/>
      <c r="IN29" s="126"/>
      <c r="IO29" s="126"/>
      <c r="IP29" s="126"/>
      <c r="IQ29" s="126"/>
      <c r="IR29" s="126"/>
      <c r="IS29" s="126"/>
      <c r="IT29" s="126"/>
      <c r="IU29" s="126"/>
    </row>
    <row r="30" spans="1:255" s="127" customFormat="1" ht="12" customHeight="1" x14ac:dyDescent="0.25">
      <c r="A30" s="121"/>
      <c r="B30" s="122" t="s">
        <v>73</v>
      </c>
      <c r="C30" s="123" t="s">
        <v>21</v>
      </c>
      <c r="D30" s="123">
        <v>1</v>
      </c>
      <c r="E30" s="123" t="s">
        <v>74</v>
      </c>
      <c r="F30" s="124">
        <v>25000</v>
      </c>
      <c r="G30" s="125">
        <f t="shared" si="0"/>
        <v>25000</v>
      </c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/>
      <c r="IK30" s="126"/>
      <c r="IL30" s="126"/>
      <c r="IM30" s="126"/>
      <c r="IN30" s="126"/>
      <c r="IO30" s="126"/>
      <c r="IP30" s="126"/>
      <c r="IQ30" s="126"/>
      <c r="IR30" s="126"/>
      <c r="IS30" s="126"/>
      <c r="IT30" s="126"/>
      <c r="IU30" s="126"/>
    </row>
    <row r="31" spans="1:255" s="127" customFormat="1" ht="12" customHeight="1" x14ac:dyDescent="0.25">
      <c r="A31" s="121"/>
      <c r="B31" s="122" t="s">
        <v>112</v>
      </c>
      <c r="C31" s="123" t="s">
        <v>21</v>
      </c>
      <c r="D31" s="123">
        <v>3</v>
      </c>
      <c r="E31" s="123" t="s">
        <v>75</v>
      </c>
      <c r="F31" s="124">
        <v>25000</v>
      </c>
      <c r="G31" s="125">
        <f t="shared" si="0"/>
        <v>75000</v>
      </c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  <c r="IL31" s="126"/>
      <c r="IM31" s="126"/>
      <c r="IN31" s="126"/>
      <c r="IO31" s="126"/>
      <c r="IP31" s="126"/>
      <c r="IQ31" s="126"/>
      <c r="IR31" s="126"/>
      <c r="IS31" s="126"/>
      <c r="IT31" s="126"/>
      <c r="IU31" s="126"/>
    </row>
    <row r="32" spans="1:255" s="127" customFormat="1" ht="12" customHeight="1" x14ac:dyDescent="0.25">
      <c r="A32" s="121"/>
      <c r="B32" s="122" t="s">
        <v>76</v>
      </c>
      <c r="C32" s="123" t="s">
        <v>21</v>
      </c>
      <c r="D32" s="123">
        <v>1</v>
      </c>
      <c r="E32" s="123" t="s">
        <v>75</v>
      </c>
      <c r="F32" s="124">
        <v>25000</v>
      </c>
      <c r="G32" s="125">
        <f t="shared" si="0"/>
        <v>25000</v>
      </c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6"/>
      <c r="IK32" s="126"/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</row>
    <row r="33" spans="1:255" s="127" customFormat="1" ht="12" customHeight="1" x14ac:dyDescent="0.25">
      <c r="A33" s="121"/>
      <c r="B33" s="122" t="s">
        <v>77</v>
      </c>
      <c r="C33" s="123" t="s">
        <v>21</v>
      </c>
      <c r="D33" s="123">
        <v>6</v>
      </c>
      <c r="E33" s="123" t="s">
        <v>64</v>
      </c>
      <c r="F33" s="124">
        <v>25000</v>
      </c>
      <c r="G33" s="125">
        <f t="shared" si="0"/>
        <v>150000</v>
      </c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  <c r="HZ33" s="126"/>
      <c r="IA33" s="126"/>
      <c r="IB33" s="126"/>
      <c r="IC33" s="126"/>
      <c r="ID33" s="126"/>
      <c r="IE33" s="126"/>
      <c r="IF33" s="126"/>
      <c r="IG33" s="126"/>
      <c r="IH33" s="126"/>
      <c r="II33" s="126"/>
      <c r="IJ33" s="126"/>
      <c r="IK33" s="126"/>
      <c r="IL33" s="126"/>
      <c r="IM33" s="126"/>
      <c r="IN33" s="126"/>
      <c r="IO33" s="126"/>
      <c r="IP33" s="126"/>
      <c r="IQ33" s="126"/>
      <c r="IR33" s="126"/>
      <c r="IS33" s="126"/>
      <c r="IT33" s="126"/>
      <c r="IU33" s="126"/>
    </row>
    <row r="34" spans="1:255" s="127" customFormat="1" ht="12" customHeight="1" x14ac:dyDescent="0.25">
      <c r="A34" s="121"/>
      <c r="B34" s="122" t="s">
        <v>78</v>
      </c>
      <c r="C34" s="123" t="s">
        <v>21</v>
      </c>
      <c r="D34" s="123">
        <v>4</v>
      </c>
      <c r="E34" s="123" t="s">
        <v>79</v>
      </c>
      <c r="F34" s="124">
        <v>25000</v>
      </c>
      <c r="G34" s="125">
        <f t="shared" si="0"/>
        <v>100000</v>
      </c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  <c r="IL34" s="126"/>
      <c r="IM34" s="126"/>
      <c r="IN34" s="126"/>
      <c r="IO34" s="126"/>
      <c r="IP34" s="126"/>
      <c r="IQ34" s="126"/>
      <c r="IR34" s="126"/>
      <c r="IS34" s="126"/>
      <c r="IT34" s="126"/>
      <c r="IU34" s="126"/>
    </row>
    <row r="35" spans="1:255" s="127" customFormat="1" ht="12" customHeight="1" x14ac:dyDescent="0.25">
      <c r="A35" s="121"/>
      <c r="B35" s="122" t="s">
        <v>80</v>
      </c>
      <c r="C35" s="123" t="s">
        <v>21</v>
      </c>
      <c r="D35" s="123">
        <v>2</v>
      </c>
      <c r="E35" s="123" t="s">
        <v>81</v>
      </c>
      <c r="F35" s="124">
        <v>25000</v>
      </c>
      <c r="G35" s="125">
        <f t="shared" si="0"/>
        <v>50000</v>
      </c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  <c r="HN35" s="126"/>
      <c r="HO35" s="126"/>
      <c r="HP35" s="126"/>
      <c r="HQ35" s="126"/>
      <c r="HR35" s="126"/>
      <c r="HS35" s="126"/>
      <c r="HT35" s="126"/>
      <c r="HU35" s="126"/>
      <c r="HV35" s="126"/>
      <c r="HW35" s="126"/>
      <c r="HX35" s="126"/>
      <c r="HY35" s="126"/>
      <c r="HZ35" s="126"/>
      <c r="IA35" s="126"/>
      <c r="IB35" s="126"/>
      <c r="IC35" s="126"/>
      <c r="ID35" s="126"/>
      <c r="IE35" s="126"/>
      <c r="IF35" s="126"/>
      <c r="IG35" s="126"/>
      <c r="IH35" s="126"/>
      <c r="II35" s="126"/>
      <c r="IJ35" s="126"/>
      <c r="IK35" s="126"/>
      <c r="IL35" s="126"/>
      <c r="IM35" s="126"/>
      <c r="IN35" s="126"/>
      <c r="IO35" s="126"/>
      <c r="IP35" s="126"/>
      <c r="IQ35" s="126"/>
      <c r="IR35" s="126"/>
      <c r="IS35" s="126"/>
      <c r="IT35" s="126"/>
      <c r="IU35" s="126"/>
    </row>
    <row r="36" spans="1:255" s="108" customFormat="1" ht="11.25" customHeight="1" x14ac:dyDescent="0.25">
      <c r="A36" s="107"/>
      <c r="B36" s="15" t="s">
        <v>22</v>
      </c>
      <c r="C36" s="16"/>
      <c r="D36" s="16"/>
      <c r="E36" s="16"/>
      <c r="F36" s="17"/>
      <c r="G36" s="18">
        <f>SUM(G21:G35)</f>
        <v>3556250</v>
      </c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  <c r="IU36" s="107"/>
    </row>
    <row r="37" spans="1:255" ht="12" customHeight="1" x14ac:dyDescent="0.25">
      <c r="A37" s="2"/>
      <c r="B37" s="8"/>
      <c r="C37" s="10"/>
      <c r="D37" s="10"/>
      <c r="E37" s="10"/>
      <c r="F37" s="11"/>
      <c r="G37" s="11"/>
    </row>
    <row r="38" spans="1:255" s="108" customFormat="1" ht="12" customHeight="1" x14ac:dyDescent="0.25">
      <c r="A38" s="113"/>
      <c r="B38" s="114" t="s">
        <v>23</v>
      </c>
      <c r="C38" s="115"/>
      <c r="D38" s="116"/>
      <c r="E38" s="116"/>
      <c r="F38" s="117"/>
      <c r="G38" s="118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  <c r="IU38" s="107"/>
    </row>
    <row r="39" spans="1:255" s="108" customFormat="1" ht="24" customHeight="1" x14ac:dyDescent="0.25">
      <c r="A39" s="113"/>
      <c r="B39" s="119" t="s">
        <v>15</v>
      </c>
      <c r="C39" s="120" t="s">
        <v>16</v>
      </c>
      <c r="D39" s="120" t="s">
        <v>17</v>
      </c>
      <c r="E39" s="119" t="s">
        <v>18</v>
      </c>
      <c r="F39" s="120" t="s">
        <v>19</v>
      </c>
      <c r="G39" s="119" t="s">
        <v>20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  <c r="IU39" s="107"/>
    </row>
    <row r="40" spans="1:255" s="127" customFormat="1" ht="12" customHeight="1" x14ac:dyDescent="0.25">
      <c r="A40" s="121"/>
      <c r="B40" s="122" t="s">
        <v>113</v>
      </c>
      <c r="C40" s="123"/>
      <c r="D40" s="123"/>
      <c r="E40" s="123"/>
      <c r="F40" s="124"/>
      <c r="G40" s="125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  <c r="FL40" s="126"/>
      <c r="FM40" s="126"/>
      <c r="FN40" s="126"/>
      <c r="FO40" s="126"/>
      <c r="FP40" s="126"/>
      <c r="FQ40" s="126"/>
      <c r="FR40" s="126"/>
      <c r="FS40" s="126"/>
      <c r="FT40" s="126"/>
      <c r="FU40" s="126"/>
      <c r="FV40" s="126"/>
      <c r="FW40" s="126"/>
      <c r="FX40" s="126"/>
      <c r="FY40" s="126"/>
      <c r="FZ40" s="126"/>
      <c r="GA40" s="126"/>
      <c r="GB40" s="126"/>
      <c r="GC40" s="126"/>
      <c r="GD40" s="126"/>
      <c r="GE40" s="126"/>
      <c r="GF40" s="126"/>
      <c r="GG40" s="126"/>
      <c r="GH40" s="126"/>
      <c r="GI40" s="126"/>
      <c r="GJ40" s="126"/>
      <c r="GK40" s="126"/>
      <c r="GL40" s="126"/>
      <c r="GM40" s="126"/>
      <c r="GN40" s="126"/>
      <c r="GO40" s="126"/>
      <c r="GP40" s="126"/>
      <c r="GQ40" s="126"/>
      <c r="GR40" s="126"/>
      <c r="GS40" s="126"/>
      <c r="GT40" s="126"/>
      <c r="GU40" s="126"/>
      <c r="GV40" s="126"/>
      <c r="GW40" s="126"/>
      <c r="GX40" s="126"/>
      <c r="GY40" s="126"/>
      <c r="GZ40" s="126"/>
      <c r="HA40" s="126"/>
      <c r="HB40" s="126"/>
      <c r="HC40" s="126"/>
      <c r="HD40" s="126"/>
      <c r="HE40" s="126"/>
      <c r="HF40" s="126"/>
      <c r="HG40" s="126"/>
      <c r="HH40" s="126"/>
      <c r="HI40" s="126"/>
      <c r="HJ40" s="126"/>
      <c r="HK40" s="126"/>
      <c r="HL40" s="126"/>
      <c r="HM40" s="126"/>
      <c r="HN40" s="126"/>
      <c r="HO40" s="126"/>
      <c r="HP40" s="126"/>
      <c r="HQ40" s="126"/>
      <c r="HR40" s="126"/>
      <c r="HS40" s="126"/>
      <c r="HT40" s="126"/>
      <c r="HU40" s="126"/>
      <c r="HV40" s="126"/>
      <c r="HW40" s="126"/>
      <c r="HX40" s="126"/>
      <c r="HY40" s="126"/>
      <c r="HZ40" s="126"/>
      <c r="IA40" s="126"/>
      <c r="IB40" s="126"/>
      <c r="IC40" s="126"/>
      <c r="ID40" s="126"/>
      <c r="IE40" s="126"/>
      <c r="IF40" s="126"/>
      <c r="IG40" s="126"/>
      <c r="IH40" s="126"/>
      <c r="II40" s="126"/>
      <c r="IJ40" s="126"/>
      <c r="IK40" s="126"/>
      <c r="IL40" s="126"/>
      <c r="IM40" s="126"/>
      <c r="IN40" s="126"/>
      <c r="IO40" s="126"/>
      <c r="IP40" s="126"/>
      <c r="IQ40" s="126"/>
      <c r="IR40" s="126"/>
      <c r="IS40" s="126"/>
      <c r="IT40" s="126"/>
      <c r="IU40" s="126"/>
    </row>
    <row r="41" spans="1:255" s="108" customFormat="1" ht="12" customHeight="1" x14ac:dyDescent="0.25">
      <c r="A41" s="128"/>
      <c r="B41" s="129" t="s">
        <v>24</v>
      </c>
      <c r="C41" s="130"/>
      <c r="D41" s="130"/>
      <c r="E41" s="130"/>
      <c r="F41" s="131"/>
      <c r="G41" s="132">
        <f>+G40</f>
        <v>0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7"/>
      <c r="HS41" s="107"/>
      <c r="HT41" s="107"/>
      <c r="HU41" s="107"/>
      <c r="HV41" s="107"/>
      <c r="HW41" s="107"/>
      <c r="HX41" s="107"/>
      <c r="HY41" s="107"/>
      <c r="HZ41" s="107"/>
      <c r="IA41" s="107"/>
      <c r="IB41" s="107"/>
      <c r="IC41" s="107"/>
      <c r="ID41" s="107"/>
      <c r="IE41" s="107"/>
      <c r="IF41" s="107"/>
      <c r="IG41" s="107"/>
      <c r="IH41" s="107"/>
      <c r="II41" s="107"/>
      <c r="IJ41" s="107"/>
      <c r="IK41" s="107"/>
      <c r="IL41" s="107"/>
      <c r="IM41" s="107"/>
      <c r="IN41" s="107"/>
      <c r="IO41" s="107"/>
      <c r="IP41" s="107"/>
      <c r="IQ41" s="107"/>
      <c r="IR41" s="107"/>
      <c r="IS41" s="107"/>
      <c r="IT41" s="107"/>
      <c r="IU41" s="107"/>
    </row>
    <row r="42" spans="1:255" ht="12" customHeight="1" x14ac:dyDescent="0.25">
      <c r="A42" s="2"/>
      <c r="B42" s="8"/>
      <c r="C42" s="10"/>
      <c r="D42" s="10"/>
      <c r="E42" s="10"/>
      <c r="F42" s="11"/>
      <c r="G42" s="11"/>
    </row>
    <row r="43" spans="1:255" s="108" customFormat="1" ht="12" customHeight="1" x14ac:dyDescent="0.25">
      <c r="A43" s="113"/>
      <c r="B43" s="114" t="s">
        <v>25</v>
      </c>
      <c r="C43" s="115"/>
      <c r="D43" s="116"/>
      <c r="E43" s="116"/>
      <c r="F43" s="117"/>
      <c r="G43" s="118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  <c r="GK43" s="107"/>
      <c r="GL43" s="107"/>
      <c r="GM43" s="107"/>
      <c r="GN43" s="107"/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  <c r="IC43" s="107"/>
      <c r="ID43" s="107"/>
      <c r="IE43" s="107"/>
      <c r="IF43" s="107"/>
      <c r="IG43" s="107"/>
      <c r="IH43" s="107"/>
      <c r="II43" s="107"/>
      <c r="IJ43" s="107"/>
      <c r="IK43" s="107"/>
      <c r="IL43" s="107"/>
      <c r="IM43" s="107"/>
      <c r="IN43" s="107"/>
      <c r="IO43" s="107"/>
      <c r="IP43" s="107"/>
      <c r="IQ43" s="107"/>
      <c r="IR43" s="107"/>
      <c r="IS43" s="107"/>
      <c r="IT43" s="107"/>
      <c r="IU43" s="107"/>
    </row>
    <row r="44" spans="1:255" s="108" customFormat="1" ht="24" customHeight="1" x14ac:dyDescent="0.25">
      <c r="A44" s="113"/>
      <c r="B44" s="119" t="s">
        <v>15</v>
      </c>
      <c r="C44" s="120" t="s">
        <v>16</v>
      </c>
      <c r="D44" s="120" t="s">
        <v>17</v>
      </c>
      <c r="E44" s="119" t="s">
        <v>18</v>
      </c>
      <c r="F44" s="120" t="s">
        <v>19</v>
      </c>
      <c r="G44" s="119" t="s">
        <v>20</v>
      </c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  <c r="IG44" s="107"/>
      <c r="IH44" s="107"/>
      <c r="II44" s="107"/>
      <c r="IJ44" s="107"/>
      <c r="IK44" s="107"/>
      <c r="IL44" s="107"/>
      <c r="IM44" s="107"/>
      <c r="IN44" s="107"/>
      <c r="IO44" s="107"/>
      <c r="IP44" s="107"/>
      <c r="IQ44" s="107"/>
      <c r="IR44" s="107"/>
      <c r="IS44" s="107"/>
      <c r="IT44" s="107"/>
      <c r="IU44" s="107"/>
    </row>
    <row r="45" spans="1:255" s="127" customFormat="1" ht="12" customHeight="1" x14ac:dyDescent="0.25">
      <c r="A45" s="121"/>
      <c r="B45" s="122" t="s">
        <v>113</v>
      </c>
      <c r="C45" s="123"/>
      <c r="D45" s="123"/>
      <c r="E45" s="123"/>
      <c r="F45" s="124"/>
      <c r="G45" s="125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  <c r="DQ45" s="126"/>
      <c r="DR45" s="126"/>
      <c r="DS45" s="126"/>
      <c r="DT45" s="126"/>
      <c r="DU45" s="126"/>
      <c r="DV45" s="126"/>
      <c r="DW45" s="126"/>
      <c r="DX45" s="126"/>
      <c r="DY45" s="126"/>
      <c r="DZ45" s="126"/>
      <c r="EA45" s="126"/>
      <c r="EB45" s="126"/>
      <c r="EC45" s="126"/>
      <c r="ED45" s="126"/>
      <c r="EE45" s="126"/>
      <c r="EF45" s="126"/>
      <c r="EG45" s="126"/>
      <c r="EH45" s="126"/>
      <c r="EI45" s="126"/>
      <c r="EJ45" s="126"/>
      <c r="EK45" s="126"/>
      <c r="EL45" s="126"/>
      <c r="EM45" s="126"/>
      <c r="EN45" s="126"/>
      <c r="EO45" s="126"/>
      <c r="EP45" s="126"/>
      <c r="EQ45" s="126"/>
      <c r="ER45" s="126"/>
      <c r="ES45" s="126"/>
      <c r="ET45" s="126"/>
      <c r="EU45" s="126"/>
      <c r="EV45" s="126"/>
      <c r="EW45" s="126"/>
      <c r="EX45" s="126"/>
      <c r="EY45" s="126"/>
      <c r="EZ45" s="126"/>
      <c r="FA45" s="126"/>
      <c r="FB45" s="126"/>
      <c r="FC45" s="126"/>
      <c r="FD45" s="126"/>
      <c r="FE45" s="126"/>
      <c r="FF45" s="126"/>
      <c r="FG45" s="126"/>
      <c r="FH45" s="126"/>
      <c r="FI45" s="126"/>
      <c r="FJ45" s="126"/>
      <c r="FK45" s="126"/>
      <c r="FL45" s="126"/>
      <c r="FM45" s="126"/>
      <c r="FN45" s="126"/>
      <c r="FO45" s="126"/>
      <c r="FP45" s="126"/>
      <c r="FQ45" s="126"/>
      <c r="FR45" s="126"/>
      <c r="FS45" s="126"/>
      <c r="FT45" s="126"/>
      <c r="FU45" s="126"/>
      <c r="FV45" s="126"/>
      <c r="FW45" s="126"/>
      <c r="FX45" s="126"/>
      <c r="FY45" s="126"/>
      <c r="FZ45" s="126"/>
      <c r="GA45" s="126"/>
      <c r="GB45" s="126"/>
      <c r="GC45" s="126"/>
      <c r="GD45" s="126"/>
      <c r="GE45" s="126"/>
      <c r="GF45" s="126"/>
      <c r="GG45" s="126"/>
      <c r="GH45" s="126"/>
      <c r="GI45" s="126"/>
      <c r="GJ45" s="126"/>
      <c r="GK45" s="126"/>
      <c r="GL45" s="126"/>
      <c r="GM45" s="126"/>
      <c r="GN45" s="126"/>
      <c r="GO45" s="126"/>
      <c r="GP45" s="126"/>
      <c r="GQ45" s="126"/>
      <c r="GR45" s="126"/>
      <c r="GS45" s="126"/>
      <c r="GT45" s="126"/>
      <c r="GU45" s="126"/>
      <c r="GV45" s="126"/>
      <c r="GW45" s="126"/>
      <c r="GX45" s="126"/>
      <c r="GY45" s="126"/>
      <c r="GZ45" s="126"/>
      <c r="HA45" s="126"/>
      <c r="HB45" s="126"/>
      <c r="HC45" s="126"/>
      <c r="HD45" s="126"/>
      <c r="HE45" s="126"/>
      <c r="HF45" s="126"/>
      <c r="HG45" s="126"/>
      <c r="HH45" s="126"/>
      <c r="HI45" s="126"/>
      <c r="HJ45" s="126"/>
      <c r="HK45" s="126"/>
      <c r="HL45" s="126"/>
      <c r="HM45" s="126"/>
      <c r="HN45" s="126"/>
      <c r="HO45" s="126"/>
      <c r="HP45" s="126"/>
      <c r="HQ45" s="126"/>
      <c r="HR45" s="126"/>
      <c r="HS45" s="126"/>
      <c r="HT45" s="126"/>
      <c r="HU45" s="126"/>
      <c r="HV45" s="126"/>
      <c r="HW45" s="126"/>
      <c r="HX45" s="126"/>
      <c r="HY45" s="126"/>
      <c r="HZ45" s="126"/>
      <c r="IA45" s="126"/>
      <c r="IB45" s="126"/>
      <c r="IC45" s="126"/>
      <c r="ID45" s="126"/>
      <c r="IE45" s="126"/>
      <c r="IF45" s="126"/>
      <c r="IG45" s="126"/>
      <c r="IH45" s="126"/>
      <c r="II45" s="126"/>
      <c r="IJ45" s="126"/>
      <c r="IK45" s="126"/>
      <c r="IL45" s="126"/>
      <c r="IM45" s="126"/>
      <c r="IN45" s="126"/>
      <c r="IO45" s="126"/>
      <c r="IP45" s="126"/>
      <c r="IQ45" s="126"/>
      <c r="IR45" s="126"/>
      <c r="IS45" s="126"/>
      <c r="IT45" s="126"/>
      <c r="IU45" s="126"/>
    </row>
    <row r="46" spans="1:255" s="108" customFormat="1" ht="12" customHeight="1" x14ac:dyDescent="0.25">
      <c r="A46" s="128"/>
      <c r="B46" s="129" t="s">
        <v>26</v>
      </c>
      <c r="C46" s="130"/>
      <c r="D46" s="130"/>
      <c r="E46" s="130"/>
      <c r="F46" s="131"/>
      <c r="G46" s="132">
        <f>+G45</f>
        <v>0</v>
      </c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  <c r="FW46" s="107"/>
      <c r="FX46" s="107"/>
      <c r="FY46" s="107"/>
      <c r="FZ46" s="107"/>
      <c r="GA46" s="107"/>
      <c r="GB46" s="107"/>
      <c r="GC46" s="107"/>
      <c r="GD46" s="107"/>
      <c r="GE46" s="107"/>
      <c r="GF46" s="107"/>
      <c r="GG46" s="107"/>
      <c r="GH46" s="107"/>
      <c r="GI46" s="107"/>
      <c r="GJ46" s="107"/>
      <c r="GK46" s="107"/>
      <c r="GL46" s="107"/>
      <c r="GM46" s="107"/>
      <c r="GN46" s="107"/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7"/>
      <c r="HR46" s="107"/>
      <c r="HS46" s="107"/>
      <c r="HT46" s="107"/>
      <c r="HU46" s="107"/>
      <c r="HV46" s="107"/>
      <c r="HW46" s="107"/>
      <c r="HX46" s="107"/>
      <c r="HY46" s="107"/>
      <c r="HZ46" s="107"/>
      <c r="IA46" s="107"/>
      <c r="IB46" s="107"/>
      <c r="IC46" s="107"/>
      <c r="ID46" s="107"/>
      <c r="IE46" s="107"/>
      <c r="IF46" s="107"/>
      <c r="IG46" s="107"/>
      <c r="IH46" s="107"/>
      <c r="II46" s="107"/>
      <c r="IJ46" s="107"/>
      <c r="IK46" s="107"/>
      <c r="IL46" s="107"/>
      <c r="IM46" s="107"/>
      <c r="IN46" s="107"/>
      <c r="IO46" s="107"/>
      <c r="IP46" s="107"/>
      <c r="IQ46" s="107"/>
      <c r="IR46" s="107"/>
      <c r="IS46" s="107"/>
      <c r="IT46" s="107"/>
      <c r="IU46" s="107"/>
    </row>
    <row r="47" spans="1:255" ht="12" customHeight="1" x14ac:dyDescent="0.25">
      <c r="A47" s="2"/>
      <c r="B47" s="8"/>
      <c r="C47" s="10"/>
      <c r="D47" s="10"/>
      <c r="E47" s="10"/>
      <c r="F47" s="11"/>
      <c r="G47" s="11"/>
    </row>
    <row r="48" spans="1:255" s="108" customFormat="1" ht="12" customHeight="1" x14ac:dyDescent="0.25">
      <c r="A48" s="113"/>
      <c r="B48" s="114" t="s">
        <v>27</v>
      </c>
      <c r="C48" s="115"/>
      <c r="D48" s="116"/>
      <c r="E48" s="116"/>
      <c r="F48" s="117"/>
      <c r="G48" s="118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  <c r="FU48" s="107"/>
      <c r="FV48" s="107"/>
      <c r="FW48" s="107"/>
      <c r="FX48" s="107"/>
      <c r="FY48" s="107"/>
      <c r="FZ48" s="107"/>
      <c r="GA48" s="107"/>
      <c r="GB48" s="107"/>
      <c r="GC48" s="107"/>
      <c r="GD48" s="107"/>
      <c r="GE48" s="107"/>
      <c r="GF48" s="107"/>
      <c r="GG48" s="107"/>
      <c r="GH48" s="107"/>
      <c r="GI48" s="107"/>
      <c r="GJ48" s="107"/>
      <c r="GK48" s="107"/>
      <c r="GL48" s="107"/>
      <c r="GM48" s="107"/>
      <c r="GN48" s="107"/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  <c r="HZ48" s="107"/>
      <c r="IA48" s="107"/>
      <c r="IB48" s="107"/>
      <c r="IC48" s="107"/>
      <c r="ID48" s="107"/>
      <c r="IE48" s="107"/>
      <c r="IF48" s="107"/>
      <c r="IG48" s="107"/>
      <c r="IH48" s="107"/>
      <c r="II48" s="107"/>
      <c r="IJ48" s="107"/>
      <c r="IK48" s="107"/>
      <c r="IL48" s="107"/>
      <c r="IM48" s="107"/>
      <c r="IN48" s="107"/>
      <c r="IO48" s="107"/>
      <c r="IP48" s="107"/>
      <c r="IQ48" s="107"/>
      <c r="IR48" s="107"/>
      <c r="IS48" s="107"/>
      <c r="IT48" s="107"/>
      <c r="IU48" s="107"/>
    </row>
    <row r="49" spans="1:255" s="108" customFormat="1" ht="24" customHeight="1" x14ac:dyDescent="0.25">
      <c r="A49" s="113"/>
      <c r="B49" s="119" t="s">
        <v>28</v>
      </c>
      <c r="C49" s="120" t="s">
        <v>29</v>
      </c>
      <c r="D49" s="120" t="s">
        <v>30</v>
      </c>
      <c r="E49" s="119" t="s">
        <v>18</v>
      </c>
      <c r="F49" s="120" t="s">
        <v>19</v>
      </c>
      <c r="G49" s="119" t="s">
        <v>20</v>
      </c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  <c r="IC49" s="107"/>
      <c r="ID49" s="107"/>
      <c r="IE49" s="107"/>
      <c r="IF49" s="107"/>
      <c r="IG49" s="107"/>
      <c r="IH49" s="107"/>
      <c r="II49" s="107"/>
      <c r="IJ49" s="107"/>
      <c r="IK49" s="107"/>
      <c r="IL49" s="107"/>
      <c r="IM49" s="107"/>
      <c r="IN49" s="107"/>
      <c r="IO49" s="107"/>
      <c r="IP49" s="107"/>
      <c r="IQ49" s="107"/>
      <c r="IR49" s="107"/>
      <c r="IS49" s="107"/>
      <c r="IT49" s="107"/>
      <c r="IU49" s="107"/>
    </row>
    <row r="50" spans="1:255" s="127" customFormat="1" ht="12" customHeight="1" x14ac:dyDescent="0.25">
      <c r="A50" s="121"/>
      <c r="B50" s="122" t="s">
        <v>82</v>
      </c>
      <c r="C50" s="123" t="s">
        <v>83</v>
      </c>
      <c r="D50" s="123">
        <v>300</v>
      </c>
      <c r="E50" s="123" t="s">
        <v>84</v>
      </c>
      <c r="F50" s="124">
        <v>160</v>
      </c>
      <c r="G50" s="125">
        <f t="shared" ref="G50:G58" si="1">D50*F50</f>
        <v>48000</v>
      </c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6"/>
      <c r="DU50" s="126"/>
      <c r="DV50" s="126"/>
      <c r="DW50" s="126"/>
      <c r="DX50" s="126"/>
      <c r="DY50" s="126"/>
      <c r="DZ50" s="126"/>
      <c r="EA50" s="126"/>
      <c r="EB50" s="126"/>
      <c r="EC50" s="126"/>
      <c r="ED50" s="126"/>
      <c r="EE50" s="126"/>
      <c r="EF50" s="126"/>
      <c r="EG50" s="126"/>
      <c r="EH50" s="126"/>
      <c r="EI50" s="126"/>
      <c r="EJ50" s="126"/>
      <c r="EK50" s="126"/>
      <c r="EL50" s="126"/>
      <c r="EM50" s="126"/>
      <c r="EN50" s="126"/>
      <c r="EO50" s="126"/>
      <c r="EP50" s="126"/>
      <c r="EQ50" s="126"/>
      <c r="ER50" s="126"/>
      <c r="ES50" s="126"/>
      <c r="ET50" s="126"/>
      <c r="EU50" s="126"/>
      <c r="EV50" s="126"/>
      <c r="EW50" s="126"/>
      <c r="EX50" s="126"/>
      <c r="EY50" s="126"/>
      <c r="EZ50" s="126"/>
      <c r="FA50" s="126"/>
      <c r="FB50" s="126"/>
      <c r="FC50" s="126"/>
      <c r="FD50" s="126"/>
      <c r="FE50" s="126"/>
      <c r="FF50" s="126"/>
      <c r="FG50" s="126"/>
      <c r="FH50" s="126"/>
      <c r="FI50" s="126"/>
      <c r="FJ50" s="126"/>
      <c r="FK50" s="126"/>
      <c r="FL50" s="126"/>
      <c r="FM50" s="126"/>
      <c r="FN50" s="126"/>
      <c r="FO50" s="126"/>
      <c r="FP50" s="126"/>
      <c r="FQ50" s="126"/>
      <c r="FR50" s="126"/>
      <c r="FS50" s="126"/>
      <c r="FT50" s="126"/>
      <c r="FU50" s="126"/>
      <c r="FV50" s="126"/>
      <c r="FW50" s="126"/>
      <c r="FX50" s="126"/>
      <c r="FY50" s="126"/>
      <c r="FZ50" s="126"/>
      <c r="GA50" s="126"/>
      <c r="GB50" s="126"/>
      <c r="GC50" s="126"/>
      <c r="GD50" s="126"/>
      <c r="GE50" s="126"/>
      <c r="GF50" s="126"/>
      <c r="GG50" s="126"/>
      <c r="GH50" s="126"/>
      <c r="GI50" s="126"/>
      <c r="GJ50" s="126"/>
      <c r="GK50" s="126"/>
      <c r="GL50" s="126"/>
      <c r="GM50" s="126"/>
      <c r="GN50" s="126"/>
      <c r="GO50" s="126"/>
      <c r="GP50" s="126"/>
      <c r="GQ50" s="126"/>
      <c r="GR50" s="126"/>
      <c r="GS50" s="126"/>
      <c r="GT50" s="126"/>
      <c r="GU50" s="126"/>
      <c r="GV50" s="126"/>
      <c r="GW50" s="126"/>
      <c r="GX50" s="126"/>
      <c r="GY50" s="126"/>
      <c r="GZ50" s="126"/>
      <c r="HA50" s="126"/>
      <c r="HB50" s="126"/>
      <c r="HC50" s="126"/>
      <c r="HD50" s="126"/>
      <c r="HE50" s="126"/>
      <c r="HF50" s="126"/>
      <c r="HG50" s="126"/>
      <c r="HH50" s="126"/>
      <c r="HI50" s="126"/>
      <c r="HJ50" s="126"/>
      <c r="HK50" s="126"/>
      <c r="HL50" s="126"/>
      <c r="HM50" s="126"/>
      <c r="HN50" s="126"/>
      <c r="HO50" s="126"/>
      <c r="HP50" s="126"/>
      <c r="HQ50" s="126"/>
      <c r="HR50" s="126"/>
      <c r="HS50" s="126"/>
      <c r="HT50" s="126"/>
      <c r="HU50" s="126"/>
      <c r="HV50" s="126"/>
      <c r="HW50" s="126"/>
      <c r="HX50" s="126"/>
      <c r="HY50" s="126"/>
      <c r="HZ50" s="126"/>
      <c r="IA50" s="126"/>
      <c r="IB50" s="126"/>
      <c r="IC50" s="126"/>
      <c r="ID50" s="126"/>
      <c r="IE50" s="126"/>
      <c r="IF50" s="126"/>
      <c r="IG50" s="126"/>
      <c r="IH50" s="126"/>
      <c r="II50" s="126"/>
      <c r="IJ50" s="126"/>
      <c r="IK50" s="126"/>
      <c r="IL50" s="126"/>
      <c r="IM50" s="126"/>
      <c r="IN50" s="126"/>
      <c r="IO50" s="126"/>
      <c r="IP50" s="126"/>
      <c r="IQ50" s="126"/>
      <c r="IR50" s="126"/>
      <c r="IS50" s="126"/>
      <c r="IT50" s="126"/>
      <c r="IU50" s="126"/>
    </row>
    <row r="51" spans="1:255" s="127" customFormat="1" ht="12" customHeight="1" x14ac:dyDescent="0.25">
      <c r="A51" s="121"/>
      <c r="B51" s="122" t="s">
        <v>85</v>
      </c>
      <c r="C51" s="123" t="s">
        <v>83</v>
      </c>
      <c r="D51" s="123">
        <v>20</v>
      </c>
      <c r="E51" s="123" t="s">
        <v>84</v>
      </c>
      <c r="F51" s="124">
        <v>500</v>
      </c>
      <c r="G51" s="125">
        <f t="shared" si="1"/>
        <v>10000</v>
      </c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6"/>
      <c r="DT51" s="126"/>
      <c r="DU51" s="126"/>
      <c r="DV51" s="126"/>
      <c r="DW51" s="126"/>
      <c r="DX51" s="126"/>
      <c r="DY51" s="126"/>
      <c r="DZ51" s="126"/>
      <c r="EA51" s="126"/>
      <c r="EB51" s="126"/>
      <c r="EC51" s="126"/>
      <c r="ED51" s="126"/>
      <c r="EE51" s="126"/>
      <c r="EF51" s="126"/>
      <c r="EG51" s="126"/>
      <c r="EH51" s="126"/>
      <c r="EI51" s="126"/>
      <c r="EJ51" s="126"/>
      <c r="EK51" s="126"/>
      <c r="EL51" s="126"/>
      <c r="EM51" s="126"/>
      <c r="EN51" s="126"/>
      <c r="EO51" s="126"/>
      <c r="EP51" s="126"/>
      <c r="EQ51" s="126"/>
      <c r="ER51" s="126"/>
      <c r="ES51" s="126"/>
      <c r="ET51" s="126"/>
      <c r="EU51" s="126"/>
      <c r="EV51" s="126"/>
      <c r="EW51" s="126"/>
      <c r="EX51" s="126"/>
      <c r="EY51" s="126"/>
      <c r="EZ51" s="126"/>
      <c r="FA51" s="126"/>
      <c r="FB51" s="126"/>
      <c r="FC51" s="126"/>
      <c r="FD51" s="126"/>
      <c r="FE51" s="126"/>
      <c r="FF51" s="126"/>
      <c r="FG51" s="126"/>
      <c r="FH51" s="126"/>
      <c r="FI51" s="126"/>
      <c r="FJ51" s="126"/>
      <c r="FK51" s="126"/>
      <c r="FL51" s="126"/>
      <c r="FM51" s="126"/>
      <c r="FN51" s="126"/>
      <c r="FO51" s="126"/>
      <c r="FP51" s="126"/>
      <c r="FQ51" s="126"/>
      <c r="FR51" s="126"/>
      <c r="FS51" s="126"/>
      <c r="FT51" s="126"/>
      <c r="FU51" s="126"/>
      <c r="FV51" s="126"/>
      <c r="FW51" s="126"/>
      <c r="FX51" s="126"/>
      <c r="FY51" s="126"/>
      <c r="FZ51" s="126"/>
      <c r="GA51" s="126"/>
      <c r="GB51" s="126"/>
      <c r="GC51" s="126"/>
      <c r="GD51" s="126"/>
      <c r="GE51" s="126"/>
      <c r="GF51" s="126"/>
      <c r="GG51" s="126"/>
      <c r="GH51" s="126"/>
      <c r="GI51" s="126"/>
      <c r="GJ51" s="126"/>
      <c r="GK51" s="126"/>
      <c r="GL51" s="126"/>
      <c r="GM51" s="126"/>
      <c r="GN51" s="126"/>
      <c r="GO51" s="126"/>
      <c r="GP51" s="126"/>
      <c r="GQ51" s="126"/>
      <c r="GR51" s="126"/>
      <c r="GS51" s="126"/>
      <c r="GT51" s="126"/>
      <c r="GU51" s="126"/>
      <c r="GV51" s="126"/>
      <c r="GW51" s="126"/>
      <c r="GX51" s="126"/>
      <c r="GY51" s="126"/>
      <c r="GZ51" s="126"/>
      <c r="HA51" s="126"/>
      <c r="HB51" s="126"/>
      <c r="HC51" s="126"/>
      <c r="HD51" s="126"/>
      <c r="HE51" s="126"/>
      <c r="HF51" s="126"/>
      <c r="HG51" s="126"/>
      <c r="HH51" s="126"/>
      <c r="HI51" s="126"/>
      <c r="HJ51" s="126"/>
      <c r="HK51" s="126"/>
      <c r="HL51" s="126"/>
      <c r="HM51" s="126"/>
      <c r="HN51" s="126"/>
      <c r="HO51" s="126"/>
      <c r="HP51" s="126"/>
      <c r="HQ51" s="126"/>
      <c r="HR51" s="126"/>
      <c r="HS51" s="126"/>
      <c r="HT51" s="126"/>
      <c r="HU51" s="126"/>
      <c r="HV51" s="126"/>
      <c r="HW51" s="126"/>
      <c r="HX51" s="126"/>
      <c r="HY51" s="126"/>
      <c r="HZ51" s="126"/>
      <c r="IA51" s="126"/>
      <c r="IB51" s="126"/>
      <c r="IC51" s="126"/>
      <c r="ID51" s="126"/>
      <c r="IE51" s="126"/>
      <c r="IF51" s="126"/>
      <c r="IG51" s="126"/>
      <c r="IH51" s="126"/>
      <c r="II51" s="126"/>
      <c r="IJ51" s="126"/>
      <c r="IK51" s="126"/>
      <c r="IL51" s="126"/>
      <c r="IM51" s="126"/>
      <c r="IN51" s="126"/>
      <c r="IO51" s="126"/>
      <c r="IP51" s="126"/>
      <c r="IQ51" s="126"/>
      <c r="IR51" s="126"/>
      <c r="IS51" s="126"/>
      <c r="IT51" s="126"/>
      <c r="IU51" s="126"/>
    </row>
    <row r="52" spans="1:255" s="127" customFormat="1" ht="12" customHeight="1" x14ac:dyDescent="0.25">
      <c r="A52" s="121"/>
      <c r="B52" s="122" t="s">
        <v>86</v>
      </c>
      <c r="C52" s="123" t="s">
        <v>31</v>
      </c>
      <c r="D52" s="123">
        <v>8000</v>
      </c>
      <c r="E52" s="123" t="s">
        <v>87</v>
      </c>
      <c r="F52" s="124">
        <v>22</v>
      </c>
      <c r="G52" s="125">
        <f t="shared" si="1"/>
        <v>176000</v>
      </c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6"/>
      <c r="DV52" s="126"/>
      <c r="DW52" s="126"/>
      <c r="DX52" s="126"/>
      <c r="DY52" s="126"/>
      <c r="DZ52" s="126"/>
      <c r="EA52" s="126"/>
      <c r="EB52" s="126"/>
      <c r="EC52" s="126"/>
      <c r="ED52" s="126"/>
      <c r="EE52" s="126"/>
      <c r="EF52" s="126"/>
      <c r="EG52" s="126"/>
      <c r="EH52" s="126"/>
      <c r="EI52" s="126"/>
      <c r="EJ52" s="126"/>
      <c r="EK52" s="126"/>
      <c r="EL52" s="126"/>
      <c r="EM52" s="126"/>
      <c r="EN52" s="126"/>
      <c r="EO52" s="126"/>
      <c r="EP52" s="126"/>
      <c r="EQ52" s="126"/>
      <c r="ER52" s="126"/>
      <c r="ES52" s="126"/>
      <c r="ET52" s="126"/>
      <c r="EU52" s="126"/>
      <c r="EV52" s="126"/>
      <c r="EW52" s="126"/>
      <c r="EX52" s="126"/>
      <c r="EY52" s="126"/>
      <c r="EZ52" s="126"/>
      <c r="FA52" s="126"/>
      <c r="FB52" s="126"/>
      <c r="FC52" s="126"/>
      <c r="FD52" s="126"/>
      <c r="FE52" s="126"/>
      <c r="FF52" s="126"/>
      <c r="FG52" s="126"/>
      <c r="FH52" s="126"/>
      <c r="FI52" s="126"/>
      <c r="FJ52" s="126"/>
      <c r="FK52" s="126"/>
      <c r="FL52" s="126"/>
      <c r="FM52" s="126"/>
      <c r="FN52" s="126"/>
      <c r="FO52" s="126"/>
      <c r="FP52" s="126"/>
      <c r="FQ52" s="126"/>
      <c r="FR52" s="126"/>
      <c r="FS52" s="126"/>
      <c r="FT52" s="126"/>
      <c r="FU52" s="126"/>
      <c r="FV52" s="126"/>
      <c r="FW52" s="126"/>
      <c r="FX52" s="126"/>
      <c r="FY52" s="126"/>
      <c r="FZ52" s="126"/>
      <c r="GA52" s="126"/>
      <c r="GB52" s="126"/>
      <c r="GC52" s="126"/>
      <c r="GD52" s="126"/>
      <c r="GE52" s="126"/>
      <c r="GF52" s="126"/>
      <c r="GG52" s="126"/>
      <c r="GH52" s="126"/>
      <c r="GI52" s="126"/>
      <c r="GJ52" s="126"/>
      <c r="GK52" s="126"/>
      <c r="GL52" s="126"/>
      <c r="GM52" s="126"/>
      <c r="GN52" s="126"/>
      <c r="GO52" s="126"/>
      <c r="GP52" s="126"/>
      <c r="GQ52" s="126"/>
      <c r="GR52" s="126"/>
      <c r="GS52" s="126"/>
      <c r="GT52" s="126"/>
      <c r="GU52" s="126"/>
      <c r="GV52" s="126"/>
      <c r="GW52" s="126"/>
      <c r="GX52" s="126"/>
      <c r="GY52" s="126"/>
      <c r="GZ52" s="126"/>
      <c r="HA52" s="126"/>
      <c r="HB52" s="126"/>
      <c r="HC52" s="126"/>
      <c r="HD52" s="126"/>
      <c r="HE52" s="126"/>
      <c r="HF52" s="126"/>
      <c r="HG52" s="126"/>
      <c r="HH52" s="126"/>
      <c r="HI52" s="126"/>
      <c r="HJ52" s="126"/>
      <c r="HK52" s="126"/>
      <c r="HL52" s="126"/>
      <c r="HM52" s="126"/>
      <c r="HN52" s="126"/>
      <c r="HO52" s="126"/>
      <c r="HP52" s="126"/>
      <c r="HQ52" s="126"/>
      <c r="HR52" s="126"/>
      <c r="HS52" s="126"/>
      <c r="HT52" s="126"/>
      <c r="HU52" s="126"/>
      <c r="HV52" s="126"/>
      <c r="HW52" s="126"/>
      <c r="HX52" s="126"/>
      <c r="HY52" s="126"/>
      <c r="HZ52" s="126"/>
      <c r="IA52" s="126"/>
      <c r="IB52" s="126"/>
      <c r="IC52" s="126"/>
      <c r="ID52" s="126"/>
      <c r="IE52" s="126"/>
      <c r="IF52" s="126"/>
      <c r="IG52" s="126"/>
      <c r="IH52" s="126"/>
      <c r="II52" s="126"/>
      <c r="IJ52" s="126"/>
      <c r="IK52" s="126"/>
      <c r="IL52" s="126"/>
      <c r="IM52" s="126"/>
      <c r="IN52" s="126"/>
      <c r="IO52" s="126"/>
      <c r="IP52" s="126"/>
      <c r="IQ52" s="126"/>
      <c r="IR52" s="126"/>
      <c r="IS52" s="126"/>
      <c r="IT52" s="126"/>
      <c r="IU52" s="126"/>
    </row>
    <row r="53" spans="1:255" s="127" customFormat="1" ht="12" customHeight="1" x14ac:dyDescent="0.25">
      <c r="A53" s="121"/>
      <c r="B53" s="122" t="s">
        <v>88</v>
      </c>
      <c r="C53" s="123" t="s">
        <v>31</v>
      </c>
      <c r="D53" s="123">
        <v>7200</v>
      </c>
      <c r="E53" s="123" t="s">
        <v>87</v>
      </c>
      <c r="F53" s="124">
        <v>150</v>
      </c>
      <c r="G53" s="125">
        <f t="shared" si="1"/>
        <v>1080000</v>
      </c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/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/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/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/>
      <c r="FK53" s="126"/>
      <c r="FL53" s="126"/>
      <c r="FM53" s="126"/>
      <c r="FN53" s="126"/>
      <c r="FO53" s="126"/>
      <c r="FP53" s="126"/>
      <c r="FQ53" s="126"/>
      <c r="FR53" s="126"/>
      <c r="FS53" s="126"/>
      <c r="FT53" s="126"/>
      <c r="FU53" s="126"/>
      <c r="FV53" s="126"/>
      <c r="FW53" s="126"/>
      <c r="FX53" s="126"/>
      <c r="FY53" s="126"/>
      <c r="FZ53" s="126"/>
      <c r="GA53" s="126"/>
      <c r="GB53" s="126"/>
      <c r="GC53" s="126"/>
      <c r="GD53" s="126"/>
      <c r="GE53" s="126"/>
      <c r="GF53" s="126"/>
      <c r="GG53" s="126"/>
      <c r="GH53" s="126"/>
      <c r="GI53" s="126"/>
      <c r="GJ53" s="126"/>
      <c r="GK53" s="126"/>
      <c r="GL53" s="126"/>
      <c r="GM53" s="126"/>
      <c r="GN53" s="126"/>
      <c r="GO53" s="126"/>
      <c r="GP53" s="126"/>
      <c r="GQ53" s="126"/>
      <c r="GR53" s="126"/>
      <c r="GS53" s="126"/>
      <c r="GT53" s="126"/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/>
      <c r="HI53" s="126"/>
      <c r="HJ53" s="126"/>
      <c r="HK53" s="126"/>
      <c r="HL53" s="126"/>
      <c r="HM53" s="126"/>
      <c r="HN53" s="126"/>
      <c r="HO53" s="126"/>
      <c r="HP53" s="126"/>
      <c r="HQ53" s="126"/>
      <c r="HR53" s="126"/>
      <c r="HS53" s="126"/>
      <c r="HT53" s="126"/>
      <c r="HU53" s="126"/>
      <c r="HV53" s="126"/>
      <c r="HW53" s="126"/>
      <c r="HX53" s="126"/>
      <c r="HY53" s="126"/>
      <c r="HZ53" s="126"/>
      <c r="IA53" s="126"/>
      <c r="IB53" s="126"/>
      <c r="IC53" s="126"/>
      <c r="ID53" s="126"/>
      <c r="IE53" s="126"/>
      <c r="IF53" s="126"/>
      <c r="IG53" s="126"/>
      <c r="IH53" s="126"/>
      <c r="II53" s="126"/>
      <c r="IJ53" s="126"/>
      <c r="IK53" s="126"/>
      <c r="IL53" s="126"/>
      <c r="IM53" s="126"/>
      <c r="IN53" s="126"/>
      <c r="IO53" s="126"/>
      <c r="IP53" s="126"/>
      <c r="IQ53" s="126"/>
      <c r="IR53" s="126"/>
      <c r="IS53" s="126"/>
      <c r="IT53" s="126"/>
      <c r="IU53" s="126"/>
    </row>
    <row r="54" spans="1:255" s="127" customFormat="1" ht="12" customHeight="1" x14ac:dyDescent="0.25">
      <c r="A54" s="121"/>
      <c r="B54" s="122" t="s">
        <v>89</v>
      </c>
      <c r="C54" s="123" t="s">
        <v>90</v>
      </c>
      <c r="D54" s="123">
        <v>120</v>
      </c>
      <c r="E54" s="123" t="s">
        <v>91</v>
      </c>
      <c r="F54" s="124">
        <v>7000</v>
      </c>
      <c r="G54" s="125">
        <f t="shared" si="1"/>
        <v>840000</v>
      </c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/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/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6"/>
      <c r="GA54" s="126"/>
      <c r="GB54" s="126"/>
      <c r="GC54" s="126"/>
      <c r="GD54" s="126"/>
      <c r="GE54" s="126"/>
      <c r="GF54" s="126"/>
      <c r="GG54" s="126"/>
      <c r="GH54" s="126"/>
      <c r="GI54" s="126"/>
      <c r="GJ54" s="126"/>
      <c r="GK54" s="126"/>
      <c r="GL54" s="126"/>
      <c r="GM54" s="126"/>
      <c r="GN54" s="126"/>
      <c r="GO54" s="126"/>
      <c r="GP54" s="126"/>
      <c r="GQ54" s="126"/>
      <c r="GR54" s="126"/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6"/>
      <c r="HV54" s="126"/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6"/>
      <c r="IK54" s="126"/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</row>
    <row r="55" spans="1:255" s="127" customFormat="1" ht="12" customHeight="1" x14ac:dyDescent="0.25">
      <c r="A55" s="121"/>
      <c r="B55" s="122" t="s">
        <v>92</v>
      </c>
      <c r="C55" s="123" t="s">
        <v>90</v>
      </c>
      <c r="D55" s="123">
        <v>20</v>
      </c>
      <c r="E55" s="123" t="s">
        <v>93</v>
      </c>
      <c r="F55" s="124">
        <v>12000</v>
      </c>
      <c r="G55" s="125">
        <f t="shared" si="1"/>
        <v>240000</v>
      </c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6"/>
      <c r="DT55" s="126"/>
      <c r="DU55" s="126"/>
      <c r="DV55" s="126"/>
      <c r="DW55" s="126"/>
      <c r="DX55" s="126"/>
      <c r="DY55" s="126"/>
      <c r="DZ55" s="126"/>
      <c r="EA55" s="126"/>
      <c r="EB55" s="126"/>
      <c r="EC55" s="126"/>
      <c r="ED55" s="126"/>
      <c r="EE55" s="126"/>
      <c r="EF55" s="126"/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6"/>
      <c r="ER55" s="126"/>
      <c r="ES55" s="126"/>
      <c r="ET55" s="126"/>
      <c r="EU55" s="126"/>
      <c r="EV55" s="126"/>
      <c r="EW55" s="126"/>
      <c r="EX55" s="126"/>
      <c r="EY55" s="126"/>
      <c r="EZ55" s="126"/>
      <c r="FA55" s="126"/>
      <c r="FB55" s="126"/>
      <c r="FC55" s="126"/>
      <c r="FD55" s="126"/>
      <c r="FE55" s="126"/>
      <c r="FF55" s="126"/>
      <c r="FG55" s="126"/>
      <c r="FH55" s="126"/>
      <c r="FI55" s="126"/>
      <c r="FJ55" s="126"/>
      <c r="FK55" s="126"/>
      <c r="FL55" s="126"/>
      <c r="FM55" s="126"/>
      <c r="FN55" s="126"/>
      <c r="FO55" s="126"/>
      <c r="FP55" s="126"/>
      <c r="FQ55" s="126"/>
      <c r="FR55" s="126"/>
      <c r="FS55" s="126"/>
      <c r="FT55" s="126"/>
      <c r="FU55" s="126"/>
      <c r="FV55" s="126"/>
      <c r="FW55" s="126"/>
      <c r="FX55" s="126"/>
      <c r="FY55" s="126"/>
      <c r="FZ55" s="126"/>
      <c r="GA55" s="126"/>
      <c r="GB55" s="126"/>
      <c r="GC55" s="126"/>
      <c r="GD55" s="126"/>
      <c r="GE55" s="126"/>
      <c r="GF55" s="126"/>
      <c r="GG55" s="126"/>
      <c r="GH55" s="126"/>
      <c r="GI55" s="126"/>
      <c r="GJ55" s="126"/>
      <c r="GK55" s="126"/>
      <c r="GL55" s="126"/>
      <c r="GM55" s="126"/>
      <c r="GN55" s="126"/>
      <c r="GO55" s="126"/>
      <c r="GP55" s="126"/>
      <c r="GQ55" s="126"/>
      <c r="GR55" s="126"/>
      <c r="GS55" s="126"/>
      <c r="GT55" s="126"/>
      <c r="GU55" s="126"/>
      <c r="GV55" s="126"/>
      <c r="GW55" s="126"/>
      <c r="GX55" s="126"/>
      <c r="GY55" s="126"/>
      <c r="GZ55" s="126"/>
      <c r="HA55" s="126"/>
      <c r="HB55" s="126"/>
      <c r="HC55" s="126"/>
      <c r="HD55" s="126"/>
      <c r="HE55" s="126"/>
      <c r="HF55" s="126"/>
      <c r="HG55" s="126"/>
      <c r="HH55" s="126"/>
      <c r="HI55" s="126"/>
      <c r="HJ55" s="126"/>
      <c r="HK55" s="126"/>
      <c r="HL55" s="126"/>
      <c r="HM55" s="126"/>
      <c r="HN55" s="126"/>
      <c r="HO55" s="126"/>
      <c r="HP55" s="126"/>
      <c r="HQ55" s="126"/>
      <c r="HR55" s="126"/>
      <c r="HS55" s="126"/>
      <c r="HT55" s="126"/>
      <c r="HU55" s="126"/>
      <c r="HV55" s="126"/>
      <c r="HW55" s="126"/>
      <c r="HX55" s="126"/>
      <c r="HY55" s="126"/>
      <c r="HZ55" s="126"/>
      <c r="IA55" s="126"/>
      <c r="IB55" s="126"/>
      <c r="IC55" s="126"/>
      <c r="ID55" s="126"/>
      <c r="IE55" s="126"/>
      <c r="IF55" s="126"/>
      <c r="IG55" s="126"/>
      <c r="IH55" s="126"/>
      <c r="II55" s="126"/>
      <c r="IJ55" s="126"/>
      <c r="IK55" s="126"/>
      <c r="IL55" s="126"/>
      <c r="IM55" s="126"/>
      <c r="IN55" s="126"/>
      <c r="IO55" s="126"/>
      <c r="IP55" s="126"/>
      <c r="IQ55" s="126"/>
      <c r="IR55" s="126"/>
      <c r="IS55" s="126"/>
      <c r="IT55" s="126"/>
      <c r="IU55" s="126"/>
    </row>
    <row r="56" spans="1:255" s="127" customFormat="1" ht="12" customHeight="1" x14ac:dyDescent="0.25">
      <c r="A56" s="121"/>
      <c r="B56" s="122" t="s">
        <v>104</v>
      </c>
      <c r="C56" s="123" t="s">
        <v>94</v>
      </c>
      <c r="D56" s="123">
        <v>1</v>
      </c>
      <c r="E56" s="123" t="s">
        <v>95</v>
      </c>
      <c r="F56" s="124">
        <v>665330</v>
      </c>
      <c r="G56" s="125">
        <f t="shared" si="1"/>
        <v>665330</v>
      </c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6"/>
      <c r="FL56" s="126"/>
      <c r="FM56" s="126"/>
      <c r="FN56" s="126"/>
      <c r="FO56" s="126"/>
      <c r="FP56" s="126"/>
      <c r="FQ56" s="126"/>
      <c r="FR56" s="126"/>
      <c r="FS56" s="126"/>
      <c r="FT56" s="126"/>
      <c r="FU56" s="126"/>
      <c r="FV56" s="126"/>
      <c r="FW56" s="126"/>
      <c r="FX56" s="126"/>
      <c r="FY56" s="126"/>
      <c r="FZ56" s="126"/>
      <c r="GA56" s="126"/>
      <c r="GB56" s="126"/>
      <c r="GC56" s="126"/>
      <c r="GD56" s="126"/>
      <c r="GE56" s="126"/>
      <c r="GF56" s="126"/>
      <c r="GG56" s="126"/>
      <c r="GH56" s="126"/>
      <c r="GI56" s="126"/>
      <c r="GJ56" s="126"/>
      <c r="GK56" s="126"/>
      <c r="GL56" s="126"/>
      <c r="GM56" s="126"/>
      <c r="GN56" s="126"/>
      <c r="GO56" s="126"/>
      <c r="GP56" s="126"/>
      <c r="GQ56" s="126"/>
      <c r="GR56" s="126"/>
      <c r="GS56" s="126"/>
      <c r="GT56" s="126"/>
      <c r="GU56" s="126"/>
      <c r="GV56" s="126"/>
      <c r="GW56" s="126"/>
      <c r="GX56" s="126"/>
      <c r="GY56" s="126"/>
      <c r="GZ56" s="126"/>
      <c r="HA56" s="126"/>
      <c r="HB56" s="126"/>
      <c r="HC56" s="126"/>
      <c r="HD56" s="126"/>
      <c r="HE56" s="126"/>
      <c r="HF56" s="126"/>
      <c r="HG56" s="126"/>
      <c r="HH56" s="126"/>
      <c r="HI56" s="126"/>
      <c r="HJ56" s="126"/>
      <c r="HK56" s="126"/>
      <c r="HL56" s="126"/>
      <c r="HM56" s="126"/>
      <c r="HN56" s="126"/>
      <c r="HO56" s="126"/>
      <c r="HP56" s="126"/>
      <c r="HQ56" s="126"/>
      <c r="HR56" s="126"/>
      <c r="HS56" s="126"/>
      <c r="HT56" s="126"/>
      <c r="HU56" s="126"/>
      <c r="HV56" s="126"/>
      <c r="HW56" s="126"/>
      <c r="HX56" s="126"/>
      <c r="HY56" s="126"/>
      <c r="HZ56" s="126"/>
      <c r="IA56" s="126"/>
      <c r="IB56" s="126"/>
      <c r="IC56" s="126"/>
      <c r="ID56" s="126"/>
      <c r="IE56" s="126"/>
      <c r="IF56" s="126"/>
      <c r="IG56" s="126"/>
      <c r="IH56" s="126"/>
      <c r="II56" s="126"/>
      <c r="IJ56" s="126"/>
      <c r="IK56" s="126"/>
      <c r="IL56" s="126"/>
      <c r="IM56" s="126"/>
      <c r="IN56" s="126"/>
      <c r="IO56" s="126"/>
      <c r="IP56" s="126"/>
      <c r="IQ56" s="126"/>
      <c r="IR56" s="126"/>
      <c r="IS56" s="126"/>
      <c r="IT56" s="126"/>
      <c r="IU56" s="126"/>
    </row>
    <row r="57" spans="1:255" s="127" customFormat="1" ht="12" customHeight="1" x14ac:dyDescent="0.25">
      <c r="A57" s="121"/>
      <c r="B57" s="122" t="s">
        <v>114</v>
      </c>
      <c r="C57" s="123" t="s">
        <v>116</v>
      </c>
      <c r="D57" s="123">
        <v>1</v>
      </c>
      <c r="E57" s="123" t="s">
        <v>93</v>
      </c>
      <c r="F57" s="124">
        <v>31250</v>
      </c>
      <c r="G57" s="125">
        <f t="shared" si="1"/>
        <v>31250</v>
      </c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  <c r="DQ57" s="126"/>
      <c r="DR57" s="126"/>
      <c r="DS57" s="126"/>
      <c r="DT57" s="126"/>
      <c r="DU57" s="126"/>
      <c r="DV57" s="126"/>
      <c r="DW57" s="126"/>
      <c r="DX57" s="126"/>
      <c r="DY57" s="126"/>
      <c r="DZ57" s="126"/>
      <c r="EA57" s="126"/>
      <c r="EB57" s="126"/>
      <c r="EC57" s="126"/>
      <c r="ED57" s="126"/>
      <c r="EE57" s="126"/>
      <c r="EF57" s="126"/>
      <c r="EG57" s="126"/>
      <c r="EH57" s="126"/>
      <c r="EI57" s="126"/>
      <c r="EJ57" s="126"/>
      <c r="EK57" s="126"/>
      <c r="EL57" s="126"/>
      <c r="EM57" s="126"/>
      <c r="EN57" s="126"/>
      <c r="EO57" s="126"/>
      <c r="EP57" s="126"/>
      <c r="EQ57" s="126"/>
      <c r="ER57" s="126"/>
      <c r="ES57" s="126"/>
      <c r="ET57" s="126"/>
      <c r="EU57" s="126"/>
      <c r="EV57" s="126"/>
      <c r="EW57" s="126"/>
      <c r="EX57" s="126"/>
      <c r="EY57" s="126"/>
      <c r="EZ57" s="126"/>
      <c r="FA57" s="126"/>
      <c r="FB57" s="126"/>
      <c r="FC57" s="126"/>
      <c r="FD57" s="126"/>
      <c r="FE57" s="126"/>
      <c r="FF57" s="126"/>
      <c r="FG57" s="126"/>
      <c r="FH57" s="126"/>
      <c r="FI57" s="126"/>
      <c r="FJ57" s="126"/>
      <c r="FK57" s="126"/>
      <c r="FL57" s="126"/>
      <c r="FM57" s="126"/>
      <c r="FN57" s="126"/>
      <c r="FO57" s="126"/>
      <c r="FP57" s="126"/>
      <c r="FQ57" s="126"/>
      <c r="FR57" s="126"/>
      <c r="FS57" s="126"/>
      <c r="FT57" s="126"/>
      <c r="FU57" s="126"/>
      <c r="FV57" s="126"/>
      <c r="FW57" s="126"/>
      <c r="FX57" s="126"/>
      <c r="FY57" s="126"/>
      <c r="FZ57" s="126"/>
      <c r="GA57" s="126"/>
      <c r="GB57" s="126"/>
      <c r="GC57" s="126"/>
      <c r="GD57" s="126"/>
      <c r="GE57" s="126"/>
      <c r="GF57" s="126"/>
      <c r="GG57" s="126"/>
      <c r="GH57" s="126"/>
      <c r="GI57" s="126"/>
      <c r="GJ57" s="126"/>
      <c r="GK57" s="126"/>
      <c r="GL57" s="126"/>
      <c r="GM57" s="126"/>
      <c r="GN57" s="126"/>
      <c r="GO57" s="126"/>
      <c r="GP57" s="126"/>
      <c r="GQ57" s="126"/>
      <c r="GR57" s="126"/>
      <c r="GS57" s="126"/>
      <c r="GT57" s="126"/>
      <c r="GU57" s="126"/>
      <c r="GV57" s="126"/>
      <c r="GW57" s="126"/>
      <c r="GX57" s="126"/>
      <c r="GY57" s="126"/>
      <c r="GZ57" s="126"/>
      <c r="HA57" s="126"/>
      <c r="HB57" s="126"/>
      <c r="HC57" s="126"/>
      <c r="HD57" s="126"/>
      <c r="HE57" s="126"/>
      <c r="HF57" s="126"/>
      <c r="HG57" s="126"/>
      <c r="HH57" s="126"/>
      <c r="HI57" s="126"/>
      <c r="HJ57" s="126"/>
      <c r="HK57" s="126"/>
      <c r="HL57" s="126"/>
      <c r="HM57" s="126"/>
      <c r="HN57" s="126"/>
      <c r="HO57" s="126"/>
      <c r="HP57" s="126"/>
      <c r="HQ57" s="126"/>
      <c r="HR57" s="126"/>
      <c r="HS57" s="126"/>
      <c r="HT57" s="126"/>
      <c r="HU57" s="126"/>
      <c r="HV57" s="126"/>
      <c r="HW57" s="126"/>
      <c r="HX57" s="126"/>
      <c r="HY57" s="126"/>
      <c r="HZ57" s="126"/>
      <c r="IA57" s="126"/>
      <c r="IB57" s="126"/>
      <c r="IC57" s="126"/>
      <c r="ID57" s="126"/>
      <c r="IE57" s="126"/>
      <c r="IF57" s="126"/>
      <c r="IG57" s="126"/>
      <c r="IH57" s="126"/>
      <c r="II57" s="126"/>
      <c r="IJ57" s="126"/>
      <c r="IK57" s="126"/>
      <c r="IL57" s="126"/>
      <c r="IM57" s="126"/>
      <c r="IN57" s="126"/>
      <c r="IO57" s="126"/>
      <c r="IP57" s="126"/>
      <c r="IQ57" s="126"/>
      <c r="IR57" s="126"/>
      <c r="IS57" s="126"/>
      <c r="IT57" s="126"/>
      <c r="IU57" s="126"/>
    </row>
    <row r="58" spans="1:255" s="127" customFormat="1" ht="12" customHeight="1" x14ac:dyDescent="0.25">
      <c r="A58" s="121"/>
      <c r="B58" s="122" t="s">
        <v>115</v>
      </c>
      <c r="C58" s="123" t="s">
        <v>116</v>
      </c>
      <c r="D58" s="123">
        <v>1</v>
      </c>
      <c r="E58" s="123" t="s">
        <v>93</v>
      </c>
      <c r="F58" s="124">
        <v>42000</v>
      </c>
      <c r="G58" s="125">
        <f t="shared" si="1"/>
        <v>42000</v>
      </c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6"/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6"/>
      <c r="FL58" s="126"/>
      <c r="FM58" s="126"/>
      <c r="FN58" s="126"/>
      <c r="FO58" s="126"/>
      <c r="FP58" s="126"/>
      <c r="FQ58" s="126"/>
      <c r="FR58" s="126"/>
      <c r="FS58" s="126"/>
      <c r="FT58" s="126"/>
      <c r="FU58" s="126"/>
      <c r="FV58" s="126"/>
      <c r="FW58" s="126"/>
      <c r="FX58" s="126"/>
      <c r="FY58" s="126"/>
      <c r="FZ58" s="126"/>
      <c r="GA58" s="126"/>
      <c r="GB58" s="126"/>
      <c r="GC58" s="126"/>
      <c r="GD58" s="126"/>
      <c r="GE58" s="126"/>
      <c r="GF58" s="126"/>
      <c r="GG58" s="126"/>
      <c r="GH58" s="126"/>
      <c r="GI58" s="126"/>
      <c r="GJ58" s="126"/>
      <c r="GK58" s="126"/>
      <c r="GL58" s="126"/>
      <c r="GM58" s="126"/>
      <c r="GN58" s="126"/>
      <c r="GO58" s="126"/>
      <c r="GP58" s="126"/>
      <c r="GQ58" s="126"/>
      <c r="GR58" s="126"/>
      <c r="GS58" s="126"/>
      <c r="GT58" s="126"/>
      <c r="GU58" s="126"/>
      <c r="GV58" s="126"/>
      <c r="GW58" s="126"/>
      <c r="GX58" s="126"/>
      <c r="GY58" s="126"/>
      <c r="GZ58" s="126"/>
      <c r="HA58" s="126"/>
      <c r="HB58" s="126"/>
      <c r="HC58" s="126"/>
      <c r="HD58" s="126"/>
      <c r="HE58" s="126"/>
      <c r="HF58" s="126"/>
      <c r="HG58" s="126"/>
      <c r="HH58" s="126"/>
      <c r="HI58" s="126"/>
      <c r="HJ58" s="126"/>
      <c r="HK58" s="126"/>
      <c r="HL58" s="126"/>
      <c r="HM58" s="126"/>
      <c r="HN58" s="126"/>
      <c r="HO58" s="126"/>
      <c r="HP58" s="126"/>
      <c r="HQ58" s="126"/>
      <c r="HR58" s="126"/>
      <c r="HS58" s="126"/>
      <c r="HT58" s="126"/>
      <c r="HU58" s="126"/>
      <c r="HV58" s="126"/>
      <c r="HW58" s="126"/>
      <c r="HX58" s="126"/>
      <c r="HY58" s="126"/>
      <c r="HZ58" s="126"/>
      <c r="IA58" s="126"/>
      <c r="IB58" s="126"/>
      <c r="IC58" s="126"/>
      <c r="ID58" s="126"/>
      <c r="IE58" s="126"/>
      <c r="IF58" s="126"/>
      <c r="IG58" s="126"/>
      <c r="IH58" s="126"/>
      <c r="II58" s="126"/>
      <c r="IJ58" s="126"/>
      <c r="IK58" s="126"/>
      <c r="IL58" s="126"/>
      <c r="IM58" s="126"/>
      <c r="IN58" s="126"/>
      <c r="IO58" s="126"/>
      <c r="IP58" s="126"/>
      <c r="IQ58" s="126"/>
      <c r="IR58" s="126"/>
      <c r="IS58" s="126"/>
      <c r="IT58" s="126"/>
      <c r="IU58" s="126"/>
    </row>
    <row r="59" spans="1:255" ht="13.5" customHeight="1" x14ac:dyDescent="0.25">
      <c r="A59" s="5"/>
      <c r="B59" s="15" t="s">
        <v>32</v>
      </c>
      <c r="C59" s="16"/>
      <c r="D59" s="16"/>
      <c r="E59" s="16"/>
      <c r="F59" s="17"/>
      <c r="G59" s="18">
        <f>SUM(G50:G58)</f>
        <v>3132580</v>
      </c>
    </row>
    <row r="60" spans="1:255" ht="12" customHeight="1" x14ac:dyDescent="0.25">
      <c r="A60" s="2"/>
      <c r="B60" s="12"/>
      <c r="C60" s="13"/>
      <c r="D60" s="13"/>
      <c r="E60" s="19"/>
      <c r="F60" s="14"/>
      <c r="G60" s="14"/>
    </row>
    <row r="61" spans="1:255" s="108" customFormat="1" ht="12" customHeight="1" x14ac:dyDescent="0.25">
      <c r="A61" s="113"/>
      <c r="B61" s="114" t="s">
        <v>33</v>
      </c>
      <c r="C61" s="115"/>
      <c r="D61" s="116"/>
      <c r="E61" s="116"/>
      <c r="F61" s="117"/>
      <c r="G61" s="118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</row>
    <row r="62" spans="1:255" s="108" customFormat="1" ht="24" customHeight="1" x14ac:dyDescent="0.25">
      <c r="A62" s="113"/>
      <c r="B62" s="119" t="s">
        <v>34</v>
      </c>
      <c r="C62" s="120" t="s">
        <v>29</v>
      </c>
      <c r="D62" s="120" t="s">
        <v>30</v>
      </c>
      <c r="E62" s="119" t="s">
        <v>18</v>
      </c>
      <c r="F62" s="120" t="s">
        <v>19</v>
      </c>
      <c r="G62" s="119" t="s">
        <v>20</v>
      </c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07"/>
      <c r="GQ62" s="107"/>
      <c r="GR62" s="107"/>
      <c r="GS62" s="107"/>
      <c r="GT62" s="107"/>
      <c r="GU62" s="107"/>
      <c r="GV62" s="107"/>
      <c r="GW62" s="107"/>
      <c r="GX62" s="107"/>
      <c r="GY62" s="107"/>
      <c r="GZ62" s="107"/>
      <c r="HA62" s="107"/>
      <c r="HB62" s="107"/>
      <c r="HC62" s="107"/>
      <c r="HD62" s="107"/>
      <c r="HE62" s="107"/>
      <c r="HF62" s="107"/>
      <c r="HG62" s="107"/>
      <c r="HH62" s="107"/>
      <c r="HI62" s="107"/>
      <c r="HJ62" s="107"/>
      <c r="HK62" s="107"/>
      <c r="HL62" s="107"/>
      <c r="HM62" s="107"/>
      <c r="HN62" s="107"/>
      <c r="HO62" s="107"/>
      <c r="HP62" s="107"/>
      <c r="HQ62" s="107"/>
      <c r="HR62" s="107"/>
      <c r="HS62" s="107"/>
      <c r="HT62" s="107"/>
      <c r="HU62" s="107"/>
      <c r="HV62" s="107"/>
      <c r="HW62" s="107"/>
      <c r="HX62" s="107"/>
      <c r="HY62" s="107"/>
      <c r="HZ62" s="107"/>
      <c r="IA62" s="107"/>
      <c r="IB62" s="107"/>
      <c r="IC62" s="107"/>
      <c r="ID62" s="107"/>
      <c r="IE62" s="107"/>
      <c r="IF62" s="107"/>
      <c r="IG62" s="107"/>
      <c r="IH62" s="107"/>
      <c r="II62" s="107"/>
      <c r="IJ62" s="107"/>
      <c r="IK62" s="107"/>
      <c r="IL62" s="107"/>
      <c r="IM62" s="107"/>
      <c r="IN62" s="107"/>
      <c r="IO62" s="107"/>
      <c r="IP62" s="107"/>
      <c r="IQ62" s="107"/>
      <c r="IR62" s="107"/>
      <c r="IS62" s="107"/>
      <c r="IT62" s="107"/>
      <c r="IU62" s="107"/>
    </row>
    <row r="63" spans="1:255" s="127" customFormat="1" ht="12" customHeight="1" x14ac:dyDescent="0.25">
      <c r="A63" s="121"/>
      <c r="B63" s="122" t="s">
        <v>117</v>
      </c>
      <c r="C63" s="123" t="s">
        <v>118</v>
      </c>
      <c r="D63" s="123">
        <v>1</v>
      </c>
      <c r="E63" s="123" t="s">
        <v>93</v>
      </c>
      <c r="F63" s="124">
        <v>150000</v>
      </c>
      <c r="G63" s="125">
        <f>D63*F63</f>
        <v>150000</v>
      </c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X63" s="126"/>
      <c r="FY63" s="126"/>
      <c r="FZ63" s="126"/>
      <c r="GA63" s="126"/>
      <c r="GB63" s="126"/>
      <c r="GC63" s="126"/>
      <c r="GD63" s="126"/>
      <c r="GE63" s="126"/>
      <c r="GF63" s="126"/>
      <c r="GG63" s="126"/>
      <c r="GH63" s="126"/>
      <c r="GI63" s="126"/>
      <c r="GJ63" s="126"/>
      <c r="GK63" s="126"/>
      <c r="GL63" s="126"/>
      <c r="GM63" s="126"/>
      <c r="GN63" s="126"/>
      <c r="GO63" s="126"/>
      <c r="GP63" s="126"/>
      <c r="GQ63" s="126"/>
      <c r="GR63" s="126"/>
      <c r="GS63" s="126"/>
      <c r="GT63" s="126"/>
      <c r="GU63" s="126"/>
      <c r="GV63" s="126"/>
      <c r="GW63" s="126"/>
      <c r="GX63" s="126"/>
      <c r="GY63" s="126"/>
      <c r="GZ63" s="126"/>
      <c r="HA63" s="126"/>
      <c r="HB63" s="126"/>
      <c r="HC63" s="126"/>
      <c r="HD63" s="126"/>
      <c r="HE63" s="126"/>
      <c r="HF63" s="126"/>
      <c r="HG63" s="126"/>
      <c r="HH63" s="126"/>
      <c r="HI63" s="126"/>
      <c r="HJ63" s="126"/>
      <c r="HK63" s="126"/>
      <c r="HL63" s="126"/>
      <c r="HM63" s="126"/>
      <c r="HN63" s="126"/>
      <c r="HO63" s="126"/>
      <c r="HP63" s="126"/>
      <c r="HQ63" s="126"/>
      <c r="HR63" s="126"/>
      <c r="HS63" s="126"/>
      <c r="HT63" s="126"/>
      <c r="HU63" s="126"/>
      <c r="HV63" s="126"/>
      <c r="HW63" s="126"/>
      <c r="HX63" s="126"/>
      <c r="HY63" s="126"/>
      <c r="HZ63" s="126"/>
      <c r="IA63" s="126"/>
      <c r="IB63" s="126"/>
      <c r="IC63" s="126"/>
      <c r="ID63" s="126"/>
      <c r="IE63" s="126"/>
      <c r="IF63" s="126"/>
      <c r="IG63" s="126"/>
      <c r="IH63" s="126"/>
      <c r="II63" s="126"/>
      <c r="IJ63" s="126"/>
      <c r="IK63" s="126"/>
      <c r="IL63" s="126"/>
      <c r="IM63" s="126"/>
      <c r="IN63" s="126"/>
      <c r="IO63" s="126"/>
      <c r="IP63" s="126"/>
      <c r="IQ63" s="126"/>
      <c r="IR63" s="126"/>
      <c r="IS63" s="126"/>
      <c r="IT63" s="126"/>
      <c r="IU63" s="126"/>
    </row>
    <row r="64" spans="1:255" s="127" customFormat="1" ht="12" customHeight="1" x14ac:dyDescent="0.25">
      <c r="A64" s="121"/>
      <c r="B64" s="122" t="s">
        <v>105</v>
      </c>
      <c r="C64" s="123" t="s">
        <v>90</v>
      </c>
      <c r="D64" s="123">
        <v>15</v>
      </c>
      <c r="E64" s="123" t="s">
        <v>60</v>
      </c>
      <c r="F64" s="124">
        <v>15000</v>
      </c>
      <c r="G64" s="125">
        <f>D64*F64</f>
        <v>225000</v>
      </c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X64" s="126"/>
      <c r="FY64" s="126"/>
      <c r="FZ64" s="126"/>
      <c r="GA64" s="126"/>
      <c r="GB64" s="126"/>
      <c r="GC64" s="126"/>
      <c r="GD64" s="126"/>
      <c r="GE64" s="126"/>
      <c r="GF64" s="126"/>
      <c r="GG64" s="126"/>
      <c r="GH64" s="126"/>
      <c r="GI64" s="126"/>
      <c r="GJ64" s="126"/>
      <c r="GK64" s="126"/>
      <c r="GL64" s="126"/>
      <c r="GM64" s="126"/>
      <c r="GN64" s="126"/>
      <c r="GO64" s="126"/>
      <c r="GP64" s="126"/>
      <c r="GQ64" s="126"/>
      <c r="GR64" s="126"/>
      <c r="GS64" s="126"/>
      <c r="GT64" s="126"/>
      <c r="GU64" s="126"/>
      <c r="GV64" s="126"/>
      <c r="GW64" s="126"/>
      <c r="GX64" s="126"/>
      <c r="GY64" s="126"/>
      <c r="GZ64" s="126"/>
      <c r="HA64" s="126"/>
      <c r="HB64" s="126"/>
      <c r="HC64" s="126"/>
      <c r="HD64" s="126"/>
      <c r="HE64" s="126"/>
      <c r="HF64" s="126"/>
      <c r="HG64" s="126"/>
      <c r="HH64" s="126"/>
      <c r="HI64" s="126"/>
      <c r="HJ64" s="126"/>
      <c r="HK64" s="126"/>
      <c r="HL64" s="126"/>
      <c r="HM64" s="126"/>
      <c r="HN64" s="126"/>
      <c r="HO64" s="126"/>
      <c r="HP64" s="126"/>
      <c r="HQ64" s="126"/>
      <c r="HR64" s="126"/>
      <c r="HS64" s="126"/>
      <c r="HT64" s="126"/>
      <c r="HU64" s="126"/>
      <c r="HV64" s="126"/>
      <c r="HW64" s="126"/>
      <c r="HX64" s="126"/>
      <c r="HY64" s="126"/>
      <c r="HZ64" s="126"/>
      <c r="IA64" s="126"/>
      <c r="IB64" s="126"/>
      <c r="IC64" s="126"/>
      <c r="ID64" s="126"/>
      <c r="IE64" s="126"/>
      <c r="IF64" s="126"/>
      <c r="IG64" s="126"/>
      <c r="IH64" s="126"/>
      <c r="II64" s="126"/>
      <c r="IJ64" s="126"/>
      <c r="IK64" s="126"/>
      <c r="IL64" s="126"/>
      <c r="IM64" s="126"/>
      <c r="IN64" s="126"/>
      <c r="IO64" s="126"/>
      <c r="IP64" s="126"/>
      <c r="IQ64" s="126"/>
      <c r="IR64" s="126"/>
      <c r="IS64" s="126"/>
      <c r="IT64" s="126"/>
      <c r="IU64" s="126"/>
    </row>
    <row r="65" spans="1:255" s="127" customFormat="1" ht="12" customHeight="1" x14ac:dyDescent="0.25">
      <c r="A65" s="121"/>
      <c r="B65" s="122" t="s">
        <v>96</v>
      </c>
      <c r="C65" s="123" t="s">
        <v>97</v>
      </c>
      <c r="D65" s="123">
        <v>1</v>
      </c>
      <c r="E65" s="123" t="s">
        <v>60</v>
      </c>
      <c r="F65" s="124">
        <v>61000</v>
      </c>
      <c r="G65" s="125">
        <f>D65*F65</f>
        <v>61000</v>
      </c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X65" s="126"/>
      <c r="FY65" s="126"/>
      <c r="FZ65" s="126"/>
      <c r="GA65" s="126"/>
      <c r="GB65" s="126"/>
      <c r="GC65" s="126"/>
      <c r="GD65" s="126"/>
      <c r="GE65" s="126"/>
      <c r="GF65" s="126"/>
      <c r="GG65" s="126"/>
      <c r="GH65" s="126"/>
      <c r="GI65" s="126"/>
      <c r="GJ65" s="126"/>
      <c r="GK65" s="126"/>
      <c r="GL65" s="126"/>
      <c r="GM65" s="126"/>
      <c r="GN65" s="126"/>
      <c r="GO65" s="126"/>
      <c r="GP65" s="126"/>
      <c r="GQ65" s="126"/>
      <c r="GR65" s="126"/>
      <c r="GS65" s="126"/>
      <c r="GT65" s="126"/>
      <c r="GU65" s="126"/>
      <c r="GV65" s="126"/>
      <c r="GW65" s="126"/>
      <c r="GX65" s="126"/>
      <c r="GY65" s="126"/>
      <c r="GZ65" s="126"/>
      <c r="HA65" s="126"/>
      <c r="HB65" s="126"/>
      <c r="HC65" s="126"/>
      <c r="HD65" s="126"/>
      <c r="HE65" s="126"/>
      <c r="HF65" s="126"/>
      <c r="HG65" s="126"/>
      <c r="HH65" s="126"/>
      <c r="HI65" s="126"/>
      <c r="HJ65" s="126"/>
      <c r="HK65" s="126"/>
      <c r="HL65" s="126"/>
      <c r="HM65" s="126"/>
      <c r="HN65" s="126"/>
      <c r="HO65" s="126"/>
      <c r="HP65" s="126"/>
      <c r="HQ65" s="126"/>
      <c r="HR65" s="126"/>
      <c r="HS65" s="126"/>
      <c r="HT65" s="126"/>
      <c r="HU65" s="126"/>
      <c r="HV65" s="126"/>
      <c r="HW65" s="126"/>
      <c r="HX65" s="126"/>
      <c r="HY65" s="126"/>
      <c r="HZ65" s="126"/>
      <c r="IA65" s="126"/>
      <c r="IB65" s="126"/>
      <c r="IC65" s="126"/>
      <c r="ID65" s="126"/>
      <c r="IE65" s="126"/>
      <c r="IF65" s="126"/>
      <c r="IG65" s="126"/>
      <c r="IH65" s="126"/>
      <c r="II65" s="126"/>
      <c r="IJ65" s="126"/>
      <c r="IK65" s="126"/>
      <c r="IL65" s="126"/>
      <c r="IM65" s="126"/>
      <c r="IN65" s="126"/>
      <c r="IO65" s="126"/>
      <c r="IP65" s="126"/>
      <c r="IQ65" s="126"/>
      <c r="IR65" s="126"/>
      <c r="IS65" s="126"/>
      <c r="IT65" s="126"/>
      <c r="IU65" s="126"/>
    </row>
    <row r="66" spans="1:255" s="127" customFormat="1" ht="12" customHeight="1" x14ac:dyDescent="0.25">
      <c r="A66" s="121"/>
      <c r="B66" s="122" t="s">
        <v>119</v>
      </c>
      <c r="C66" s="123" t="s">
        <v>90</v>
      </c>
      <c r="D66" s="123">
        <v>2</v>
      </c>
      <c r="E66" s="123" t="s">
        <v>60</v>
      </c>
      <c r="F66" s="124">
        <v>15000</v>
      </c>
      <c r="G66" s="125">
        <f>D66*F66</f>
        <v>30000</v>
      </c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X66" s="126"/>
      <c r="FY66" s="126"/>
      <c r="FZ66" s="126"/>
      <c r="GA66" s="126"/>
      <c r="GB66" s="126"/>
      <c r="GC66" s="126"/>
      <c r="GD66" s="126"/>
      <c r="GE66" s="126"/>
      <c r="GF66" s="126"/>
      <c r="GG66" s="126"/>
      <c r="GH66" s="126"/>
      <c r="GI66" s="126"/>
      <c r="GJ66" s="126"/>
      <c r="GK66" s="126"/>
      <c r="GL66" s="126"/>
      <c r="GM66" s="126"/>
      <c r="GN66" s="126"/>
      <c r="GO66" s="126"/>
      <c r="GP66" s="126"/>
      <c r="GQ66" s="126"/>
      <c r="GR66" s="126"/>
      <c r="GS66" s="126"/>
      <c r="GT66" s="126"/>
      <c r="GU66" s="126"/>
      <c r="GV66" s="126"/>
      <c r="GW66" s="126"/>
      <c r="GX66" s="126"/>
      <c r="GY66" s="126"/>
      <c r="GZ66" s="126"/>
      <c r="HA66" s="126"/>
      <c r="HB66" s="126"/>
      <c r="HC66" s="126"/>
      <c r="HD66" s="126"/>
      <c r="HE66" s="126"/>
      <c r="HF66" s="126"/>
      <c r="HG66" s="126"/>
      <c r="HH66" s="126"/>
      <c r="HI66" s="126"/>
      <c r="HJ66" s="126"/>
      <c r="HK66" s="126"/>
      <c r="HL66" s="126"/>
      <c r="HM66" s="126"/>
      <c r="HN66" s="126"/>
      <c r="HO66" s="126"/>
      <c r="HP66" s="126"/>
      <c r="HQ66" s="126"/>
      <c r="HR66" s="126"/>
      <c r="HS66" s="126"/>
      <c r="HT66" s="126"/>
      <c r="HU66" s="126"/>
      <c r="HV66" s="126"/>
      <c r="HW66" s="126"/>
      <c r="HX66" s="126"/>
      <c r="HY66" s="126"/>
      <c r="HZ66" s="126"/>
      <c r="IA66" s="126"/>
      <c r="IB66" s="126"/>
      <c r="IC66" s="126"/>
      <c r="ID66" s="126"/>
      <c r="IE66" s="126"/>
      <c r="IF66" s="126"/>
      <c r="IG66" s="126"/>
      <c r="IH66" s="126"/>
      <c r="II66" s="126"/>
      <c r="IJ66" s="126"/>
      <c r="IK66" s="126"/>
      <c r="IL66" s="126"/>
      <c r="IM66" s="126"/>
      <c r="IN66" s="126"/>
      <c r="IO66" s="126"/>
      <c r="IP66" s="126"/>
      <c r="IQ66" s="126"/>
      <c r="IR66" s="126"/>
      <c r="IS66" s="126"/>
      <c r="IT66" s="126"/>
      <c r="IU66" s="126"/>
    </row>
    <row r="67" spans="1:255" ht="13.5" customHeight="1" x14ac:dyDescent="0.25">
      <c r="A67" s="5"/>
      <c r="B67" s="15" t="s">
        <v>35</v>
      </c>
      <c r="C67" s="16"/>
      <c r="D67" s="16"/>
      <c r="E67" s="16"/>
      <c r="F67" s="17"/>
      <c r="G67" s="18">
        <f>SUM(G63:G66)</f>
        <v>466000</v>
      </c>
    </row>
    <row r="68" spans="1:255" ht="12" customHeight="1" x14ac:dyDescent="0.25">
      <c r="A68" s="2"/>
      <c r="B68" s="35"/>
      <c r="C68" s="35"/>
      <c r="D68" s="35"/>
      <c r="E68" s="35"/>
      <c r="F68" s="36"/>
      <c r="G68" s="36"/>
    </row>
    <row r="69" spans="1:255" ht="12" customHeight="1" x14ac:dyDescent="0.25">
      <c r="A69" s="32"/>
      <c r="B69" s="37" t="s">
        <v>36</v>
      </c>
      <c r="C69" s="38"/>
      <c r="D69" s="38"/>
      <c r="E69" s="38"/>
      <c r="F69" s="38"/>
      <c r="G69" s="39">
        <f>G36+G41+G46+G59+G67</f>
        <v>7154830</v>
      </c>
    </row>
    <row r="70" spans="1:255" ht="12" customHeight="1" x14ac:dyDescent="0.25">
      <c r="A70" s="32"/>
      <c r="B70" s="40" t="s">
        <v>37</v>
      </c>
      <c r="C70" s="21"/>
      <c r="D70" s="21"/>
      <c r="E70" s="21"/>
      <c r="F70" s="21"/>
      <c r="G70" s="41">
        <f>G69*0.05</f>
        <v>357741.5</v>
      </c>
    </row>
    <row r="71" spans="1:255" ht="12" customHeight="1" x14ac:dyDescent="0.25">
      <c r="A71" s="32"/>
      <c r="B71" s="42" t="s">
        <v>38</v>
      </c>
      <c r="C71" s="20"/>
      <c r="D71" s="20"/>
      <c r="E71" s="20"/>
      <c r="F71" s="20"/>
      <c r="G71" s="43">
        <f>G70+G69</f>
        <v>7512571.5</v>
      </c>
    </row>
    <row r="72" spans="1:255" ht="12" customHeight="1" x14ac:dyDescent="0.25">
      <c r="A72" s="32"/>
      <c r="B72" s="40" t="s">
        <v>39</v>
      </c>
      <c r="C72" s="21"/>
      <c r="D72" s="21"/>
      <c r="E72" s="21"/>
      <c r="F72" s="21"/>
      <c r="G72" s="41">
        <f>G12</f>
        <v>16000000</v>
      </c>
    </row>
    <row r="73" spans="1:255" ht="12" customHeight="1" x14ac:dyDescent="0.25">
      <c r="A73" s="32"/>
      <c r="B73" s="44" t="s">
        <v>40</v>
      </c>
      <c r="C73" s="45"/>
      <c r="D73" s="45"/>
      <c r="E73" s="45"/>
      <c r="F73" s="45"/>
      <c r="G73" s="46">
        <f>G72-G71</f>
        <v>8487428.5</v>
      </c>
    </row>
    <row r="74" spans="1:255" ht="12" customHeight="1" x14ac:dyDescent="0.25">
      <c r="A74" s="32"/>
      <c r="B74" s="33" t="s">
        <v>41</v>
      </c>
      <c r="C74" s="34"/>
      <c r="D74" s="34"/>
      <c r="E74" s="34"/>
      <c r="F74" s="34"/>
      <c r="G74" s="29"/>
    </row>
    <row r="75" spans="1:255" ht="12.75" customHeight="1" thickBot="1" x14ac:dyDescent="0.3">
      <c r="A75" s="32"/>
      <c r="B75" s="47"/>
      <c r="C75" s="34"/>
      <c r="D75" s="34"/>
      <c r="E75" s="34"/>
      <c r="F75" s="34"/>
      <c r="G75" s="29"/>
    </row>
    <row r="76" spans="1:255" ht="12" customHeight="1" x14ac:dyDescent="0.25">
      <c r="A76" s="32"/>
      <c r="B76" s="59" t="s">
        <v>42</v>
      </c>
      <c r="C76" s="60"/>
      <c r="D76" s="60"/>
      <c r="E76" s="60"/>
      <c r="F76" s="61"/>
      <c r="G76" s="29"/>
    </row>
    <row r="77" spans="1:255" ht="12" customHeight="1" x14ac:dyDescent="0.25">
      <c r="A77" s="32"/>
      <c r="B77" s="62" t="s">
        <v>43</v>
      </c>
      <c r="C77" s="31"/>
      <c r="D77" s="31"/>
      <c r="E77" s="31"/>
      <c r="F77" s="63"/>
      <c r="G77" s="29"/>
    </row>
    <row r="78" spans="1:255" ht="12" customHeight="1" x14ac:dyDescent="0.25">
      <c r="A78" s="32"/>
      <c r="B78" s="62" t="s">
        <v>44</v>
      </c>
      <c r="C78" s="31"/>
      <c r="D78" s="31"/>
      <c r="E78" s="31"/>
      <c r="F78" s="63"/>
      <c r="G78" s="29"/>
    </row>
    <row r="79" spans="1:255" ht="12" customHeight="1" x14ac:dyDescent="0.25">
      <c r="A79" s="32"/>
      <c r="B79" s="62" t="s">
        <v>123</v>
      </c>
      <c r="C79" s="31"/>
      <c r="D79" s="31"/>
      <c r="E79" s="31"/>
      <c r="F79" s="63"/>
      <c r="G79" s="29"/>
    </row>
    <row r="80" spans="1:255" ht="12" customHeight="1" x14ac:dyDescent="0.25">
      <c r="A80" s="32"/>
      <c r="B80" s="62" t="s">
        <v>45</v>
      </c>
      <c r="C80" s="31"/>
      <c r="D80" s="31"/>
      <c r="E80" s="31"/>
      <c r="F80" s="63"/>
      <c r="G80" s="29"/>
    </row>
    <row r="81" spans="1:7" ht="12" customHeight="1" x14ac:dyDescent="0.25">
      <c r="A81" s="32"/>
      <c r="B81" s="62" t="s">
        <v>46</v>
      </c>
      <c r="C81" s="31"/>
      <c r="D81" s="31"/>
      <c r="E81" s="31"/>
      <c r="F81" s="63"/>
      <c r="G81" s="29"/>
    </row>
    <row r="82" spans="1:7" ht="12.75" customHeight="1" thickBot="1" x14ac:dyDescent="0.3">
      <c r="A82" s="32"/>
      <c r="B82" s="64" t="s">
        <v>47</v>
      </c>
      <c r="C82" s="65"/>
      <c r="D82" s="65"/>
      <c r="E82" s="65"/>
      <c r="F82" s="66"/>
      <c r="G82" s="29"/>
    </row>
    <row r="83" spans="1:7" ht="12.75" customHeight="1" x14ac:dyDescent="0.25">
      <c r="A83" s="32"/>
      <c r="B83" s="57"/>
      <c r="C83" s="31"/>
      <c r="D83" s="31"/>
      <c r="E83" s="31"/>
      <c r="F83" s="31"/>
      <c r="G83" s="29"/>
    </row>
    <row r="84" spans="1:7" ht="15" customHeight="1" thickBot="1" x14ac:dyDescent="0.3">
      <c r="A84" s="32"/>
      <c r="B84" s="86" t="s">
        <v>48</v>
      </c>
      <c r="C84" s="87"/>
      <c r="D84" s="56"/>
      <c r="E84" s="23"/>
      <c r="F84" s="23"/>
      <c r="G84" s="29"/>
    </row>
    <row r="85" spans="1:7" ht="12" customHeight="1" thickBot="1" x14ac:dyDescent="0.3">
      <c r="A85" s="32"/>
      <c r="B85" s="49" t="s">
        <v>34</v>
      </c>
      <c r="C85" s="24" t="s">
        <v>98</v>
      </c>
      <c r="D85" s="50" t="s">
        <v>49</v>
      </c>
      <c r="E85" s="84" t="s">
        <v>103</v>
      </c>
      <c r="F85" s="85"/>
      <c r="G85" s="29"/>
    </row>
    <row r="86" spans="1:7" ht="12" customHeight="1" x14ac:dyDescent="0.25">
      <c r="A86" s="32"/>
      <c r="B86" s="51" t="s">
        <v>50</v>
      </c>
      <c r="C86" s="25">
        <f>G36</f>
        <v>3556250</v>
      </c>
      <c r="D86" s="74">
        <f>(C86/C92)</f>
        <v>0.47337319851132198</v>
      </c>
      <c r="E86" s="75" t="s">
        <v>100</v>
      </c>
      <c r="F86" s="76">
        <v>0.9</v>
      </c>
      <c r="G86" s="29"/>
    </row>
    <row r="87" spans="1:7" ht="12" customHeight="1" x14ac:dyDescent="0.25">
      <c r="A87" s="32"/>
      <c r="B87" s="51" t="s">
        <v>51</v>
      </c>
      <c r="C87" s="25">
        <f>G41</f>
        <v>0</v>
      </c>
      <c r="D87" s="74">
        <v>0</v>
      </c>
      <c r="E87" s="77" t="s">
        <v>102</v>
      </c>
      <c r="F87" s="78">
        <v>0.9</v>
      </c>
      <c r="G87" s="29"/>
    </row>
    <row r="88" spans="1:7" ht="12" customHeight="1" thickBot="1" x14ac:dyDescent="0.3">
      <c r="A88" s="32"/>
      <c r="B88" s="51" t="s">
        <v>52</v>
      </c>
      <c r="C88" s="25">
        <f>G46</f>
        <v>0</v>
      </c>
      <c r="D88" s="74">
        <f>(C88/C92)</f>
        <v>0</v>
      </c>
      <c r="E88" s="79" t="s">
        <v>101</v>
      </c>
      <c r="F88" s="80">
        <v>0.8</v>
      </c>
      <c r="G88" s="29"/>
    </row>
    <row r="89" spans="1:7" ht="12" customHeight="1" x14ac:dyDescent="0.25">
      <c r="A89" s="32"/>
      <c r="B89" s="51" t="s">
        <v>28</v>
      </c>
      <c r="C89" s="25">
        <f>G59</f>
        <v>3132580</v>
      </c>
      <c r="D89" s="52">
        <f>(C89/C92)</f>
        <v>0.41697839414906068</v>
      </c>
      <c r="E89" s="23"/>
      <c r="F89" s="23"/>
      <c r="G89" s="29"/>
    </row>
    <row r="90" spans="1:7" ht="12" customHeight="1" x14ac:dyDescent="0.25">
      <c r="A90" s="32"/>
      <c r="B90" s="51" t="s">
        <v>53</v>
      </c>
      <c r="C90" s="26">
        <f>G67</f>
        <v>466000</v>
      </c>
      <c r="D90" s="52">
        <f>(C90/C92)</f>
        <v>6.2029359720569714E-2</v>
      </c>
      <c r="E90" s="28"/>
      <c r="F90" s="28"/>
      <c r="G90" s="29"/>
    </row>
    <row r="91" spans="1:7" ht="12" customHeight="1" x14ac:dyDescent="0.25">
      <c r="A91" s="32"/>
      <c r="B91" s="51" t="s">
        <v>54</v>
      </c>
      <c r="C91" s="26">
        <f>G70</f>
        <v>357741.5</v>
      </c>
      <c r="D91" s="52">
        <f>(C91/C92)</f>
        <v>4.7619047619047616E-2</v>
      </c>
      <c r="E91" s="28"/>
      <c r="F91" s="28"/>
      <c r="G91" s="29"/>
    </row>
    <row r="92" spans="1:7" ht="12.75" customHeight="1" thickBot="1" x14ac:dyDescent="0.3">
      <c r="A92" s="32"/>
      <c r="B92" s="53" t="s">
        <v>55</v>
      </c>
      <c r="C92" s="54">
        <f>SUM(C86:C91)</f>
        <v>7512571.5</v>
      </c>
      <c r="D92" s="55">
        <f>SUM(D86:D91)</f>
        <v>1</v>
      </c>
      <c r="E92" s="28"/>
      <c r="F92" s="28"/>
      <c r="G92" s="29"/>
    </row>
    <row r="93" spans="1:7" ht="12" customHeight="1" x14ac:dyDescent="0.25">
      <c r="A93" s="32"/>
      <c r="B93" s="47"/>
      <c r="C93" s="34"/>
      <c r="D93" s="34"/>
      <c r="E93" s="34"/>
      <c r="F93" s="34"/>
      <c r="G93" s="29"/>
    </row>
    <row r="94" spans="1:7" ht="12.75" customHeight="1" x14ac:dyDescent="0.25">
      <c r="A94" s="32"/>
      <c r="B94" s="48"/>
      <c r="C94" s="34"/>
      <c r="D94" s="34"/>
      <c r="E94" s="34"/>
      <c r="F94" s="34"/>
      <c r="G94" s="29"/>
    </row>
    <row r="95" spans="1:7" ht="12" customHeight="1" thickBot="1" x14ac:dyDescent="0.3">
      <c r="A95" s="22"/>
      <c r="B95" s="68"/>
      <c r="C95" s="69" t="s">
        <v>99</v>
      </c>
      <c r="D95" s="70"/>
      <c r="E95" s="71"/>
      <c r="F95" s="27"/>
      <c r="G95" s="29"/>
    </row>
    <row r="96" spans="1:7" ht="12" customHeight="1" x14ac:dyDescent="0.25">
      <c r="A96" s="32"/>
      <c r="B96" s="72" t="s">
        <v>120</v>
      </c>
      <c r="C96" s="73">
        <v>18000</v>
      </c>
      <c r="D96" s="81">
        <v>20000</v>
      </c>
      <c r="E96" s="133">
        <v>22000</v>
      </c>
      <c r="F96" s="67"/>
      <c r="G96" s="30"/>
    </row>
    <row r="97" spans="1:7" ht="12.75" customHeight="1" thickBot="1" x14ac:dyDescent="0.3">
      <c r="A97" s="32"/>
      <c r="B97" s="53" t="s">
        <v>121</v>
      </c>
      <c r="C97" s="54">
        <f>(G71/C96)</f>
        <v>417.36508333333336</v>
      </c>
      <c r="D97" s="54">
        <f>(G71/D96)</f>
        <v>375.62857500000001</v>
      </c>
      <c r="E97" s="54">
        <f>(G71/E96)</f>
        <v>341.48052272727273</v>
      </c>
      <c r="F97" s="67"/>
      <c r="G97" s="30"/>
    </row>
    <row r="98" spans="1:7" ht="15.6" customHeight="1" x14ac:dyDescent="0.25">
      <c r="A98" s="32"/>
      <c r="B98" s="58" t="s">
        <v>56</v>
      </c>
      <c r="C98" s="31"/>
      <c r="D98" s="31"/>
      <c r="E98" s="31"/>
      <c r="F98" s="31"/>
      <c r="G98" s="31"/>
    </row>
  </sheetData>
  <mergeCells count="10">
    <mergeCell ref="E9:F9"/>
    <mergeCell ref="E14:F14"/>
    <mergeCell ref="E15:F15"/>
    <mergeCell ref="B17:G17"/>
    <mergeCell ref="E85:F85"/>
    <mergeCell ref="B84:C84"/>
    <mergeCell ref="E13:F13"/>
    <mergeCell ref="E11:F11"/>
    <mergeCell ref="E10:F10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LECHE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2023-02-08T13:52:00Z</dcterms:modified>
</cp:coreProperties>
</file>