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SV 2023\"/>
    </mc:Choice>
  </mc:AlternateContent>
  <bookViews>
    <workbookView xWindow="-105" yWindow="-105" windowWidth="19425" windowHeight="10305"/>
  </bookViews>
  <sheets>
    <sheet name="MELON" sheetId="1" r:id="rId1"/>
  </sheets>
  <definedNames>
    <definedName name="_xlnm.Print_Area" localSheetId="0">MELON!$A$1:$G$105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5" i="1" l="1"/>
  <c r="G54" i="1" l="1"/>
  <c r="G53" i="1"/>
  <c r="G64" i="1"/>
  <c r="G63" i="1"/>
  <c r="G62" i="1"/>
  <c r="G58" i="1"/>
  <c r="G56" i="1"/>
  <c r="G71" i="1"/>
  <c r="G70" i="1"/>
  <c r="G69" i="1"/>
  <c r="G60" i="1"/>
  <c r="G51" i="1"/>
  <c r="G50" i="1"/>
  <c r="G49" i="1"/>
  <c r="G47" i="1"/>
  <c r="G41" i="1"/>
  <c r="G40" i="1"/>
  <c r="G39" i="1"/>
  <c r="G38" i="1"/>
  <c r="G37" i="1"/>
  <c r="G26" i="1"/>
  <c r="G25" i="1"/>
  <c r="G24" i="1"/>
  <c r="G23" i="1"/>
  <c r="G22" i="1"/>
  <c r="G21" i="1"/>
  <c r="G20" i="1"/>
  <c r="G11" i="1"/>
  <c r="G77" i="1" s="1"/>
  <c r="G36" i="1"/>
  <c r="G31" i="1"/>
  <c r="G72" i="1" l="1"/>
  <c r="C97" i="1" s="1"/>
  <c r="G27" i="1"/>
  <c r="G42" i="1"/>
  <c r="C95" i="1" s="1"/>
  <c r="C96" i="1"/>
  <c r="C93" i="1" l="1"/>
  <c r="G32" i="1"/>
  <c r="C94" i="1" s="1"/>
  <c r="G74" i="1" l="1"/>
  <c r="G75" i="1" s="1"/>
  <c r="C98" i="1" s="1"/>
  <c r="C99" i="1" s="1"/>
  <c r="D94" i="1" s="1"/>
  <c r="G76" i="1" l="1"/>
  <c r="G78" i="1" s="1"/>
  <c r="D96" i="1"/>
  <c r="D95" i="1"/>
  <c r="D93" i="1"/>
  <c r="D97" i="1"/>
  <c r="D98" i="1"/>
  <c r="D104" i="1" l="1"/>
  <c r="C104" i="1"/>
  <c r="E104" i="1"/>
  <c r="D99" i="1"/>
</calcChain>
</file>

<file path=xl/sharedStrings.xml><?xml version="1.0" encoding="utf-8"?>
<sst xmlns="http://schemas.openxmlformats.org/spreadsheetml/2006/main" count="190" uniqueCount="126">
  <si>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</si>
  <si>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</si>
  <si>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</si>
  <si>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</si>
  <si>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</si>
  <si>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</si>
  <si>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</si>
  <si>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</si>
  <si>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</si>
  <si>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</si>
  <si>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</si>
  <si>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</si>
  <si>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</si>
  <si>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</si>
  <si>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</si>
  <si>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</si>
  <si>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</si>
  <si>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</si>
  <si>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</si>
  <si>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</si>
  <si>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</si>
  <si>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</si>
  <si>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</si>
  <si>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</si>
  <si>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</si>
  <si>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</si>
  <si>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</si>
  <si>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</si>
  <si>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</si>
  <si>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</si>
  <si>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</si>
  <si>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</si>
  <si>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</si>
  <si>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</si>
  <si>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</si>
  <si>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</si>
  <si>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</si>
  <si>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</si>
  <si>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</si>
  <si>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</si>
  <si>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</si>
  <si>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</si>
  <si>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</si>
  <si>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</si>
  <si>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</si>
  <si>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</si>
  <si>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</si>
  <si>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</si>
  <si>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</si>
  <si>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</si>
  <si>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</si>
  <si>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</si>
  <si>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</si>
  <si>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</si>
  <si>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</si>
  <si>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</si>
  <si>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</si>
  <si>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</si>
  <si>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</si>
  <si>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</si>
  <si>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</si>
  <si>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</si>
  <si>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</si>
  <si>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</si>
  <si>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Early Dew, Sundew, Dreamdew, Nun de miel, Araucano, Fenix</t>
  </si>
  <si>
    <t>San Vicente</t>
  </si>
  <si>
    <t>Todas</t>
  </si>
  <si>
    <t>Octubre</t>
  </si>
  <si>
    <t>Septiembre - Noviembre</t>
  </si>
  <si>
    <t>Aplicación de fertilizantes</t>
  </si>
  <si>
    <t>Octubre - Noviembre</t>
  </si>
  <si>
    <t>Aplicación de pesticidas</t>
  </si>
  <si>
    <t>Cosecha y carga</t>
  </si>
  <si>
    <t>Corrida surco</t>
  </si>
  <si>
    <t>Septiembre</t>
  </si>
  <si>
    <t>Rastraje</t>
  </si>
  <si>
    <t>Septiembre - Diciembre</t>
  </si>
  <si>
    <t>Tractoelevador</t>
  </si>
  <si>
    <t>Enero - Febrero</t>
  </si>
  <si>
    <t>c/u</t>
  </si>
  <si>
    <t>Mezcla hortalicera</t>
  </si>
  <si>
    <t>Urea granulada</t>
  </si>
  <si>
    <t>Nitrato de potasio</t>
  </si>
  <si>
    <t>FUNGICIDAS</t>
  </si>
  <si>
    <t>lt</t>
  </si>
  <si>
    <t>Trigard 75 wp</t>
  </si>
  <si>
    <t>Rendimiento (unid./hà)</t>
  </si>
  <si>
    <t>Costo unitario ($/unid.) (*)</t>
  </si>
  <si>
    <t>MELON</t>
  </si>
  <si>
    <t xml:space="preserve">Ene-Feb </t>
  </si>
  <si>
    <t>Lib. B. O´Higgins</t>
  </si>
  <si>
    <t>Mercado mayorista</t>
  </si>
  <si>
    <t>Dic - Ene - Feb</t>
  </si>
  <si>
    <t>Heladas, lluvia</t>
  </si>
  <si>
    <t>Riego Pre-plantaciòn</t>
  </si>
  <si>
    <t>Transplante</t>
  </si>
  <si>
    <t>Septiembre - Octubre</t>
  </si>
  <si>
    <t>Riegos</t>
  </si>
  <si>
    <t>Limpia manual</t>
  </si>
  <si>
    <t xml:space="preserve">Octubre - Diciembre </t>
  </si>
  <si>
    <t>Colocación de mulch</t>
  </si>
  <si>
    <t>Melgadura y acequiadura</t>
  </si>
  <si>
    <t>PLANTINES</t>
  </si>
  <si>
    <t>Plástico para mulch</t>
  </si>
  <si>
    <t>Flete</t>
  </si>
  <si>
    <t>Enero-Febrero</t>
  </si>
  <si>
    <t>Derecho de ingreso a la feria</t>
  </si>
  <si>
    <t>RENDIMIENTO (un./Há.)</t>
  </si>
  <si>
    <t>PRECIO ESPERADO ($/un.)</t>
  </si>
  <si>
    <t>ESCENARIOS COSTO UNITARIO  ($/un.)</t>
  </si>
  <si>
    <t>NEMATICIDA</t>
  </si>
  <si>
    <t>Nemacur 240 CS</t>
  </si>
  <si>
    <t>octubre</t>
  </si>
  <si>
    <t>Frutaliv</t>
  </si>
  <si>
    <t>sept-nov</t>
  </si>
  <si>
    <t>ABONO FOLIAR</t>
  </si>
  <si>
    <t>Zero 5 EC</t>
  </si>
  <si>
    <t>Vertimec 018 EC</t>
  </si>
  <si>
    <t>Gramoxone Super</t>
  </si>
  <si>
    <t>Aliette 80% WP</t>
  </si>
  <si>
    <t>Nemastop</t>
  </si>
  <si>
    <t>7. Entrega en Lo Valledor</t>
  </si>
  <si>
    <t>8. Recomendación es solo referencial</t>
  </si>
  <si>
    <t>Junio</t>
  </si>
  <si>
    <t>Plantines</t>
  </si>
  <si>
    <t>3. Precio esperado por ventas corresponde a precio colocado en el domicilio del comprador (incluye Ingreso a Feria)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</si>
</sst>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9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0" fontId="17" fillId="0" borderId="19"/>
    <xf numFmtId="43" fontId="18" fillId="0" borderId="0" applyFont="0" applyFill="0" applyBorder="0" applyAlignment="0" applyProtection="0"/>
  </cellStyleXfs>
  <cellXfs count="12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3" fillId="2" borderId="5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7" xfId="0" applyFont="1" applyFill="1" applyBorder="1" applyAlignment="1"/>
    <xf numFmtId="0" fontId="13" fillId="7" borderId="19" xfId="0" applyFont="1" applyFill="1" applyBorder="1" applyAlignment="1"/>
    <xf numFmtId="49" fontId="11" fillId="8" borderId="20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166" fontId="11" fillId="2" borderId="6" xfId="0" applyNumberFormat="1" applyFont="1" applyFill="1" applyBorder="1" applyAlignment="1">
      <alignment vertical="center"/>
    </xf>
    <xf numFmtId="0" fontId="8" fillId="7" borderId="18" xfId="0" applyFont="1" applyFill="1" applyBorder="1" applyAlignment="1">
      <alignment vertical="center"/>
    </xf>
    <xf numFmtId="0" fontId="8" fillId="7" borderId="19" xfId="0" applyFont="1" applyFill="1" applyBorder="1" applyAlignment="1">
      <alignment vertical="center"/>
    </xf>
    <xf numFmtId="165" fontId="1" fillId="2" borderId="19" xfId="0" applyNumberFormat="1" applyFont="1" applyFill="1" applyBorder="1" applyAlignment="1">
      <alignment vertical="center"/>
    </xf>
    <xf numFmtId="165" fontId="15" fillId="2" borderId="19" xfId="0" applyNumberFormat="1" applyFont="1" applyFill="1" applyBorder="1" applyAlignment="1">
      <alignment vertical="center"/>
    </xf>
    <xf numFmtId="0" fontId="13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8" fillId="5" borderId="29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4" fillId="2" borderId="19" xfId="0" applyFont="1" applyFill="1" applyBorder="1" applyAlignment="1">
      <alignment vertical="center"/>
    </xf>
    <xf numFmtId="49" fontId="11" fillId="8" borderId="31" xfId="0" applyNumberFormat="1" applyFont="1" applyFill="1" applyBorder="1" applyAlignment="1">
      <alignment vertical="center"/>
    </xf>
    <xf numFmtId="49" fontId="13" fillId="8" borderId="32" xfId="0" applyNumberFormat="1" applyFont="1" applyFill="1" applyBorder="1" applyAlignment="1"/>
    <xf numFmtId="49" fontId="11" fillId="2" borderId="33" xfId="0" applyNumberFormat="1" applyFont="1" applyFill="1" applyBorder="1" applyAlignment="1">
      <alignment vertical="center"/>
    </xf>
    <xf numFmtId="9" fontId="13" fillId="2" borderId="34" xfId="0" applyNumberFormat="1" applyFont="1" applyFill="1" applyBorder="1" applyAlignment="1"/>
    <xf numFmtId="49" fontId="11" fillId="8" borderId="35" xfId="0" applyNumberFormat="1" applyFont="1" applyFill="1" applyBorder="1" applyAlignment="1">
      <alignment vertical="center"/>
    </xf>
    <xf numFmtId="166" fontId="11" fillId="8" borderId="36" xfId="0" applyNumberFormat="1" applyFont="1" applyFill="1" applyBorder="1" applyAlignment="1">
      <alignment vertical="center"/>
    </xf>
    <xf numFmtId="9" fontId="11" fillId="8" borderId="37" xfId="0" applyNumberFormat="1" applyFont="1" applyFill="1" applyBorder="1" applyAlignment="1">
      <alignment vertical="center"/>
    </xf>
    <xf numFmtId="0" fontId="13" fillId="9" borderId="40" xfId="0" applyFont="1" applyFill="1" applyBorder="1" applyAlignment="1"/>
    <xf numFmtId="0" fontId="13" fillId="2" borderId="19" xfId="0" applyFont="1" applyFill="1" applyBorder="1" applyAlignment="1">
      <alignment vertical="center"/>
    </xf>
    <xf numFmtId="49" fontId="13" fillId="2" borderId="19" xfId="0" applyNumberFormat="1" applyFont="1" applyFill="1" applyBorder="1" applyAlignment="1">
      <alignment vertical="center"/>
    </xf>
    <xf numFmtId="49" fontId="11" fillId="2" borderId="41" xfId="0" applyNumberFormat="1" applyFont="1" applyFill="1" applyBorder="1" applyAlignment="1">
      <alignment vertical="center"/>
    </xf>
    <xf numFmtId="0" fontId="13" fillId="2" borderId="42" xfId="0" applyFont="1" applyFill="1" applyBorder="1" applyAlignment="1"/>
    <xf numFmtId="0" fontId="13" fillId="2" borderId="43" xfId="0" applyFont="1" applyFill="1" applyBorder="1" applyAlignment="1"/>
    <xf numFmtId="49" fontId="13" fillId="2" borderId="44" xfId="0" applyNumberFormat="1" applyFont="1" applyFill="1" applyBorder="1" applyAlignment="1">
      <alignment vertical="center"/>
    </xf>
    <xf numFmtId="0" fontId="13" fillId="2" borderId="45" xfId="0" applyFont="1" applyFill="1" applyBorder="1" applyAlignment="1"/>
    <xf numFmtId="49" fontId="13" fillId="2" borderId="46" xfId="0" applyNumberFormat="1" applyFont="1" applyFill="1" applyBorder="1" applyAlignment="1">
      <alignment vertical="center"/>
    </xf>
    <xf numFmtId="0" fontId="13" fillId="2" borderId="47" xfId="0" applyFont="1" applyFill="1" applyBorder="1" applyAlignment="1"/>
    <xf numFmtId="0" fontId="13" fillId="2" borderId="48" xfId="0" applyFont="1" applyFill="1" applyBorder="1" applyAlignment="1"/>
    <xf numFmtId="0" fontId="11" fillId="7" borderId="19" xfId="0" applyFont="1" applyFill="1" applyBorder="1" applyAlignment="1">
      <alignment vertical="center"/>
    </xf>
    <xf numFmtId="0" fontId="8" fillId="9" borderId="18" xfId="0" applyFont="1" applyFill="1" applyBorder="1" applyAlignment="1">
      <alignment vertical="center"/>
    </xf>
    <xf numFmtId="49" fontId="16" fillId="9" borderId="19" xfId="0" applyNumberFormat="1" applyFont="1" applyFill="1" applyBorder="1" applyAlignment="1">
      <alignment vertical="center"/>
    </xf>
    <xf numFmtId="0" fontId="8" fillId="9" borderId="19" xfId="0" applyFont="1" applyFill="1" applyBorder="1" applyAlignment="1">
      <alignment vertical="center"/>
    </xf>
    <xf numFmtId="0" fontId="8" fillId="9" borderId="49" xfId="0" applyFont="1" applyFill="1" applyBorder="1" applyAlignment="1">
      <alignment vertical="center"/>
    </xf>
    <xf numFmtId="49" fontId="11" fillId="8" borderId="50" xfId="0" applyNumberFormat="1" applyFont="1" applyFill="1" applyBorder="1" applyAlignment="1">
      <alignment vertical="center"/>
    </xf>
    <xf numFmtId="166" fontId="11" fillId="8" borderId="37" xfId="0" applyNumberFormat="1" applyFont="1" applyFill="1" applyBorder="1" applyAlignment="1">
      <alignment vertical="center"/>
    </xf>
    <xf numFmtId="3" fontId="11" fillId="8" borderId="51" xfId="0" applyNumberFormat="1" applyFont="1" applyFill="1" applyBorder="1" applyAlignment="1">
      <alignment vertical="center"/>
    </xf>
    <xf numFmtId="3" fontId="11" fillId="8" borderId="52" xfId="0" applyNumberFormat="1" applyFont="1" applyFill="1" applyBorder="1" applyAlignment="1">
      <alignment vertical="center"/>
    </xf>
    <xf numFmtId="0" fontId="0" fillId="0" borderId="0" xfId="0" applyNumberFormat="1"/>
    <xf numFmtId="0" fontId="0" fillId="0" borderId="0" xfId="0"/>
    <xf numFmtId="49" fontId="16" fillId="9" borderId="38" xfId="0" applyNumberFormat="1" applyFont="1" applyFill="1" applyBorder="1" applyAlignment="1">
      <alignment vertical="center"/>
    </xf>
    <xf numFmtId="0" fontId="11" fillId="9" borderId="39" xfId="0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0" fillId="2" borderId="4" xfId="0" applyFill="1" applyBorder="1"/>
    <xf numFmtId="49" fontId="19" fillId="3" borderId="5" xfId="0" applyNumberFormat="1" applyFont="1" applyFill="1" applyBorder="1" applyAlignment="1">
      <alignment vertical="center" wrapText="1"/>
    </xf>
    <xf numFmtId="3" fontId="20" fillId="0" borderId="53" xfId="0" applyNumberFormat="1" applyFont="1" applyFill="1" applyBorder="1" applyAlignment="1">
      <alignment horizontal="right"/>
    </xf>
    <xf numFmtId="0" fontId="3" fillId="2" borderId="7" xfId="0" applyFont="1" applyFill="1" applyBorder="1"/>
    <xf numFmtId="49" fontId="5" fillId="3" borderId="6" xfId="0" applyNumberFormat="1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167" fontId="20" fillId="0" borderId="53" xfId="2" applyNumberFormat="1" applyFont="1" applyFill="1" applyBorder="1" applyAlignment="1">
      <alignment horizontal="right"/>
    </xf>
    <xf numFmtId="49" fontId="3" fillId="2" borderId="54" xfId="0" applyNumberFormat="1" applyFont="1" applyFill="1" applyBorder="1" applyAlignment="1">
      <alignment horizontal="left"/>
    </xf>
    <xf numFmtId="49" fontId="3" fillId="2" borderId="55" xfId="0" applyNumberFormat="1" applyFont="1" applyFill="1" applyBorder="1" applyAlignment="1">
      <alignment horizontal="left"/>
    </xf>
    <xf numFmtId="0" fontId="20" fillId="0" borderId="53" xfId="0" applyFont="1" applyFill="1" applyBorder="1" applyAlignment="1">
      <alignment horizontal="right" wrapText="1"/>
    </xf>
    <xf numFmtId="0" fontId="20" fillId="0" borderId="53" xfId="0" applyFont="1" applyFill="1" applyBorder="1" applyAlignment="1">
      <alignment horizontal="right"/>
    </xf>
    <xf numFmtId="17" fontId="20" fillId="0" borderId="53" xfId="0" applyNumberFormat="1" applyFont="1" applyFill="1" applyBorder="1" applyAlignment="1">
      <alignment horizontal="right" wrapText="1"/>
    </xf>
    <xf numFmtId="49" fontId="3" fillId="2" borderId="6" xfId="0" applyNumberFormat="1" applyFont="1" applyFill="1" applyBorder="1"/>
    <xf numFmtId="0" fontId="3" fillId="2" borderId="6" xfId="0" applyFont="1" applyFill="1" applyBorder="1"/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49" fontId="19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9" fillId="3" borderId="13" xfId="0" applyNumberFormat="1" applyFont="1" applyFill="1" applyBorder="1" applyAlignment="1">
      <alignment horizontal="center" vertical="center"/>
    </xf>
    <xf numFmtId="49" fontId="19" fillId="3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horizontal="right" vertical="center"/>
    </xf>
    <xf numFmtId="0" fontId="0" fillId="0" borderId="19" xfId="0" applyNumberFormat="1" applyFont="1" applyBorder="1" applyAlignment="1"/>
    <xf numFmtId="49" fontId="5" fillId="3" borderId="56" xfId="0" applyNumberFormat="1" applyFont="1" applyFill="1" applyBorder="1" applyAlignment="1">
      <alignment vertical="center"/>
    </xf>
    <xf numFmtId="0" fontId="5" fillId="3" borderId="56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vertical="center"/>
    </xf>
    <xf numFmtId="3" fontId="5" fillId="3" borderId="56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165" fontId="1" fillId="5" borderId="25" xfId="0" applyNumberFormat="1" applyFont="1" applyFill="1" applyBorder="1" applyAlignment="1">
      <alignment vertical="center"/>
    </xf>
    <xf numFmtId="165" fontId="1" fillId="3" borderId="27" xfId="0" applyNumberFormat="1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165" fontId="1" fillId="6" borderId="30" xfId="0" applyNumberFormat="1" applyFont="1" applyFill="1" applyBorder="1" applyAlignment="1">
      <alignment vertical="center"/>
    </xf>
  </cellXfs>
  <cellStyles count="3">
    <cellStyle name="Millares" xfId="2" builtinId="3"/>
    <cellStyle name="Normal" xfId="0" builtinId="0"/>
    <cellStyle name="Normal 4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883644</xdr:colOff>
      <xdr:row>6</xdr:row>
      <xdr:rowOff>32083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636" y="0"/>
          <a:ext cx="5623192" cy="1168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5"/>
  <sheetViews>
    <sheetView showGridLines="0" tabSelected="1" zoomScale="112" zoomScaleNormal="112" workbookViewId="0">
      <selection activeCell="C8" sqref="C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3.28515625" style="1" customWidth="1"/>
    <col min="8" max="8" width="7.85546875" style="1" customWidth="1"/>
    <col min="9" max="243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3"/>
      <c r="C7" s="4"/>
      <c r="D7" s="2"/>
      <c r="E7" s="4"/>
      <c r="F7" s="4"/>
      <c r="G7" s="4"/>
    </row>
    <row r="8" spans="1:255" s="76" customFormat="1" ht="12" customHeight="1" x14ac:dyDescent="0.25">
      <c r="A8" s="83"/>
      <c r="B8" s="84" t="s">
        <v>0</v>
      </c>
      <c r="C8" s="85" t="s">
        <v>88</v>
      </c>
      <c r="D8" s="86"/>
      <c r="E8" s="87" t="s">
        <v>107</v>
      </c>
      <c r="F8" s="88"/>
      <c r="G8" s="85">
        <v>30000</v>
      </c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  <c r="IK8" s="75"/>
      <c r="IL8" s="75"/>
      <c r="IM8" s="75"/>
      <c r="IN8" s="75"/>
      <c r="IO8" s="75"/>
      <c r="IP8" s="75"/>
      <c r="IQ8" s="75"/>
      <c r="IR8" s="75"/>
      <c r="IS8" s="75"/>
      <c r="IT8" s="75"/>
      <c r="IU8" s="75"/>
    </row>
    <row r="9" spans="1:255" s="76" customFormat="1" ht="25.5" customHeight="1" x14ac:dyDescent="0.25">
      <c r="A9" s="83"/>
      <c r="B9" s="6" t="s">
        <v>1</v>
      </c>
      <c r="C9" s="89" t="s">
        <v>64</v>
      </c>
      <c r="D9" s="86"/>
      <c r="E9" s="79" t="s">
        <v>2</v>
      </c>
      <c r="F9" s="80"/>
      <c r="G9" s="89" t="s">
        <v>89</v>
      </c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75"/>
      <c r="FE9" s="75"/>
      <c r="FF9" s="75"/>
      <c r="FG9" s="75"/>
      <c r="FH9" s="75"/>
      <c r="FI9" s="75"/>
      <c r="FJ9" s="75"/>
      <c r="FK9" s="75"/>
      <c r="FL9" s="75"/>
      <c r="FM9" s="75"/>
      <c r="FN9" s="75"/>
      <c r="FO9" s="75"/>
      <c r="FP9" s="75"/>
      <c r="FQ9" s="75"/>
      <c r="FR9" s="75"/>
      <c r="FS9" s="75"/>
      <c r="FT9" s="75"/>
      <c r="FU9" s="75"/>
      <c r="FV9" s="75"/>
      <c r="FW9" s="75"/>
      <c r="FX9" s="75"/>
      <c r="FY9" s="75"/>
      <c r="FZ9" s="75"/>
      <c r="GA9" s="75"/>
      <c r="GB9" s="75"/>
      <c r="GC9" s="75"/>
      <c r="GD9" s="75"/>
      <c r="GE9" s="75"/>
      <c r="GF9" s="75"/>
      <c r="GG9" s="75"/>
      <c r="GH9" s="75"/>
      <c r="GI9" s="75"/>
      <c r="GJ9" s="75"/>
      <c r="GK9" s="75"/>
      <c r="GL9" s="75"/>
      <c r="GM9" s="75"/>
      <c r="GN9" s="75"/>
      <c r="GO9" s="75"/>
      <c r="GP9" s="75"/>
      <c r="GQ9" s="75"/>
      <c r="GR9" s="75"/>
      <c r="GS9" s="75"/>
      <c r="GT9" s="75"/>
      <c r="GU9" s="75"/>
      <c r="GV9" s="75"/>
      <c r="GW9" s="75"/>
      <c r="GX9" s="75"/>
      <c r="GY9" s="75"/>
      <c r="GZ9" s="75"/>
      <c r="HA9" s="75"/>
      <c r="HB9" s="75"/>
      <c r="HC9" s="75"/>
      <c r="HD9" s="75"/>
      <c r="HE9" s="75"/>
      <c r="HF9" s="75"/>
      <c r="HG9" s="75"/>
      <c r="HH9" s="75"/>
      <c r="HI9" s="75"/>
      <c r="HJ9" s="75"/>
      <c r="HK9" s="75"/>
      <c r="HL9" s="75"/>
      <c r="HM9" s="75"/>
      <c r="HN9" s="75"/>
      <c r="HO9" s="75"/>
      <c r="HP9" s="75"/>
      <c r="HQ9" s="75"/>
      <c r="HR9" s="75"/>
      <c r="HS9" s="75"/>
      <c r="HT9" s="75"/>
      <c r="HU9" s="75"/>
      <c r="HV9" s="75"/>
      <c r="HW9" s="75"/>
      <c r="HX9" s="75"/>
      <c r="HY9" s="75"/>
      <c r="HZ9" s="75"/>
      <c r="IA9" s="75"/>
      <c r="IB9" s="75"/>
      <c r="IC9" s="75"/>
      <c r="ID9" s="75"/>
      <c r="IE9" s="75"/>
      <c r="IF9" s="75"/>
      <c r="IG9" s="75"/>
      <c r="IH9" s="75"/>
      <c r="II9" s="75"/>
      <c r="IJ9" s="75"/>
      <c r="IK9" s="75"/>
      <c r="IL9" s="75"/>
      <c r="IM9" s="75"/>
      <c r="IN9" s="75"/>
      <c r="IO9" s="75"/>
      <c r="IP9" s="75"/>
      <c r="IQ9" s="75"/>
      <c r="IR9" s="75"/>
      <c r="IS9" s="75"/>
      <c r="IT9" s="75"/>
      <c r="IU9" s="75"/>
    </row>
    <row r="10" spans="1:255" s="76" customFormat="1" ht="18" customHeight="1" x14ac:dyDescent="0.25">
      <c r="A10" s="83"/>
      <c r="B10" s="6" t="s">
        <v>3</v>
      </c>
      <c r="C10" s="89" t="s">
        <v>4</v>
      </c>
      <c r="D10" s="86"/>
      <c r="E10" s="79" t="s">
        <v>108</v>
      </c>
      <c r="F10" s="80"/>
      <c r="G10" s="89">
        <v>450</v>
      </c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5"/>
      <c r="FN10" s="75"/>
      <c r="FO10" s="75"/>
      <c r="FP10" s="75"/>
      <c r="FQ10" s="75"/>
      <c r="FR10" s="75"/>
      <c r="FS10" s="75"/>
      <c r="FT10" s="75"/>
      <c r="FU10" s="75"/>
      <c r="FV10" s="75"/>
      <c r="FW10" s="75"/>
      <c r="FX10" s="75"/>
      <c r="FY10" s="75"/>
      <c r="FZ10" s="75"/>
      <c r="GA10" s="75"/>
      <c r="GB10" s="75"/>
      <c r="GC10" s="75"/>
      <c r="GD10" s="75"/>
      <c r="GE10" s="75"/>
      <c r="GF10" s="75"/>
      <c r="GG10" s="75"/>
      <c r="GH10" s="75"/>
      <c r="GI10" s="75"/>
      <c r="GJ10" s="75"/>
      <c r="GK10" s="75"/>
      <c r="GL10" s="75"/>
      <c r="GM10" s="75"/>
      <c r="GN10" s="75"/>
      <c r="GO10" s="75"/>
      <c r="GP10" s="75"/>
      <c r="GQ10" s="75"/>
      <c r="GR10" s="75"/>
      <c r="GS10" s="75"/>
      <c r="GT10" s="75"/>
      <c r="GU10" s="75"/>
      <c r="GV10" s="75"/>
      <c r="GW10" s="75"/>
      <c r="GX10" s="75"/>
      <c r="GY10" s="75"/>
      <c r="GZ10" s="75"/>
      <c r="HA10" s="75"/>
      <c r="HB10" s="75"/>
      <c r="HC10" s="75"/>
      <c r="HD10" s="75"/>
      <c r="HE10" s="75"/>
      <c r="HF10" s="75"/>
      <c r="HG10" s="75"/>
      <c r="HH10" s="75"/>
      <c r="HI10" s="75"/>
      <c r="HJ10" s="75"/>
      <c r="HK10" s="75"/>
      <c r="HL10" s="75"/>
      <c r="HM10" s="75"/>
      <c r="HN10" s="75"/>
      <c r="HO10" s="75"/>
      <c r="HP10" s="75"/>
      <c r="HQ10" s="75"/>
      <c r="HR10" s="75"/>
      <c r="HS10" s="75"/>
      <c r="HT10" s="75"/>
      <c r="HU10" s="75"/>
      <c r="HV10" s="75"/>
      <c r="HW10" s="75"/>
      <c r="HX10" s="75"/>
      <c r="HY10" s="75"/>
      <c r="HZ10" s="75"/>
      <c r="IA10" s="75"/>
      <c r="IB10" s="75"/>
      <c r="IC10" s="75"/>
      <c r="ID10" s="75"/>
      <c r="IE10" s="75"/>
      <c r="IF10" s="75"/>
      <c r="IG10" s="75"/>
      <c r="IH10" s="75"/>
      <c r="II10" s="75"/>
      <c r="IJ10" s="75"/>
      <c r="IK10" s="75"/>
      <c r="IL10" s="75"/>
      <c r="IM10" s="75"/>
      <c r="IN10" s="75"/>
      <c r="IO10" s="75"/>
      <c r="IP10" s="75"/>
      <c r="IQ10" s="75"/>
      <c r="IR10" s="75"/>
      <c r="IS10" s="75"/>
      <c r="IT10" s="75"/>
      <c r="IU10" s="75"/>
    </row>
    <row r="11" spans="1:255" s="76" customFormat="1" ht="11.25" customHeight="1" x14ac:dyDescent="0.25">
      <c r="A11" s="83"/>
      <c r="B11" s="6" t="s">
        <v>5</v>
      </c>
      <c r="C11" s="89" t="s">
        <v>90</v>
      </c>
      <c r="D11" s="86"/>
      <c r="E11" s="90" t="s">
        <v>6</v>
      </c>
      <c r="F11" s="91"/>
      <c r="G11" s="89">
        <f>G8*G10</f>
        <v>13500000</v>
      </c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75"/>
      <c r="HJ11" s="75"/>
      <c r="HK11" s="75"/>
      <c r="HL11" s="75"/>
      <c r="HM11" s="75"/>
      <c r="HN11" s="75"/>
      <c r="HO11" s="75"/>
      <c r="HP11" s="75"/>
      <c r="HQ11" s="75"/>
      <c r="HR11" s="75"/>
      <c r="HS11" s="75"/>
      <c r="HT11" s="75"/>
      <c r="HU11" s="75"/>
      <c r="HV11" s="75"/>
      <c r="HW11" s="75"/>
      <c r="HX11" s="75"/>
      <c r="HY11" s="75"/>
      <c r="HZ11" s="75"/>
      <c r="IA11" s="75"/>
      <c r="IB11" s="75"/>
      <c r="IC11" s="75"/>
      <c r="ID11" s="75"/>
      <c r="IE11" s="75"/>
      <c r="IF11" s="75"/>
      <c r="IG11" s="75"/>
      <c r="IH11" s="75"/>
      <c r="II11" s="75"/>
      <c r="IJ11" s="75"/>
      <c r="IK11" s="75"/>
      <c r="IL11" s="75"/>
      <c r="IM11" s="75"/>
      <c r="IN11" s="75"/>
      <c r="IO11" s="75"/>
      <c r="IP11" s="75"/>
      <c r="IQ11" s="75"/>
      <c r="IR11" s="75"/>
      <c r="IS11" s="75"/>
      <c r="IT11" s="75"/>
      <c r="IU11" s="75"/>
    </row>
    <row r="12" spans="1:255" s="76" customFormat="1" ht="11.25" customHeight="1" x14ac:dyDescent="0.25">
      <c r="A12" s="83"/>
      <c r="B12" s="6" t="s">
        <v>7</v>
      </c>
      <c r="C12" s="92" t="s">
        <v>65</v>
      </c>
      <c r="D12" s="86"/>
      <c r="E12" s="79" t="s">
        <v>8</v>
      </c>
      <c r="F12" s="80"/>
      <c r="G12" s="92" t="s">
        <v>91</v>
      </c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75"/>
      <c r="GF12" s="75"/>
      <c r="GG12" s="75"/>
      <c r="GH12" s="75"/>
      <c r="GI12" s="75"/>
      <c r="GJ12" s="75"/>
      <c r="GK12" s="75"/>
      <c r="GL12" s="75"/>
      <c r="GM12" s="75"/>
      <c r="GN12" s="75"/>
      <c r="GO12" s="75"/>
      <c r="GP12" s="75"/>
      <c r="GQ12" s="75"/>
      <c r="GR12" s="75"/>
      <c r="GS12" s="75"/>
      <c r="GT12" s="75"/>
      <c r="GU12" s="75"/>
      <c r="GV12" s="75"/>
      <c r="GW12" s="75"/>
      <c r="GX12" s="75"/>
      <c r="GY12" s="75"/>
      <c r="GZ12" s="75"/>
      <c r="HA12" s="75"/>
      <c r="HB12" s="75"/>
      <c r="HC12" s="75"/>
      <c r="HD12" s="75"/>
      <c r="HE12" s="75"/>
      <c r="HF12" s="75"/>
      <c r="HG12" s="75"/>
      <c r="HH12" s="75"/>
      <c r="HI12" s="75"/>
      <c r="HJ12" s="75"/>
      <c r="HK12" s="75"/>
      <c r="HL12" s="75"/>
      <c r="HM12" s="75"/>
      <c r="HN12" s="75"/>
      <c r="HO12" s="75"/>
      <c r="HP12" s="75"/>
      <c r="HQ12" s="75"/>
      <c r="HR12" s="75"/>
      <c r="HS12" s="75"/>
      <c r="HT12" s="75"/>
      <c r="HU12" s="75"/>
      <c r="HV12" s="75"/>
      <c r="HW12" s="75"/>
      <c r="HX12" s="75"/>
      <c r="HY12" s="75"/>
      <c r="HZ12" s="75"/>
      <c r="IA12" s="75"/>
      <c r="IB12" s="75"/>
      <c r="IC12" s="75"/>
      <c r="ID12" s="75"/>
      <c r="IE12" s="75"/>
      <c r="IF12" s="75"/>
      <c r="IG12" s="75"/>
      <c r="IH12" s="75"/>
      <c r="II12" s="75"/>
      <c r="IJ12" s="75"/>
      <c r="IK12" s="75"/>
      <c r="IL12" s="75"/>
      <c r="IM12" s="75"/>
      <c r="IN12" s="75"/>
      <c r="IO12" s="75"/>
      <c r="IP12" s="75"/>
      <c r="IQ12" s="75"/>
      <c r="IR12" s="75"/>
      <c r="IS12" s="75"/>
      <c r="IT12" s="75"/>
      <c r="IU12" s="75"/>
    </row>
    <row r="13" spans="1:255" s="76" customFormat="1" ht="15" x14ac:dyDescent="0.25">
      <c r="A13" s="83"/>
      <c r="B13" s="6" t="s">
        <v>9</v>
      </c>
      <c r="C13" s="93" t="s">
        <v>66</v>
      </c>
      <c r="D13" s="86"/>
      <c r="E13" s="79" t="s">
        <v>10</v>
      </c>
      <c r="F13" s="80"/>
      <c r="G13" s="93" t="s">
        <v>92</v>
      </c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75"/>
      <c r="FE13" s="75"/>
      <c r="FF13" s="75"/>
      <c r="FG13" s="75"/>
      <c r="FH13" s="75"/>
      <c r="FI13" s="75"/>
      <c r="FJ13" s="75"/>
      <c r="FK13" s="75"/>
      <c r="FL13" s="75"/>
      <c r="FM13" s="75"/>
      <c r="FN13" s="75"/>
      <c r="FO13" s="75"/>
      <c r="FP13" s="75"/>
      <c r="FQ13" s="75"/>
      <c r="FR13" s="75"/>
      <c r="FS13" s="75"/>
      <c r="FT13" s="75"/>
      <c r="FU13" s="75"/>
      <c r="FV13" s="75"/>
      <c r="FW13" s="75"/>
      <c r="FX13" s="75"/>
      <c r="FY13" s="75"/>
      <c r="FZ13" s="75"/>
      <c r="GA13" s="75"/>
      <c r="GB13" s="75"/>
      <c r="GC13" s="75"/>
      <c r="GD13" s="75"/>
      <c r="GE13" s="75"/>
      <c r="GF13" s="75"/>
      <c r="GG13" s="75"/>
      <c r="GH13" s="75"/>
      <c r="GI13" s="75"/>
      <c r="GJ13" s="75"/>
      <c r="GK13" s="75"/>
      <c r="GL13" s="75"/>
      <c r="GM13" s="75"/>
      <c r="GN13" s="75"/>
      <c r="GO13" s="75"/>
      <c r="GP13" s="75"/>
      <c r="GQ13" s="75"/>
      <c r="GR13" s="75"/>
      <c r="GS13" s="75"/>
      <c r="GT13" s="75"/>
      <c r="GU13" s="75"/>
      <c r="GV13" s="75"/>
      <c r="GW13" s="75"/>
      <c r="GX13" s="75"/>
      <c r="GY13" s="75"/>
      <c r="GZ13" s="75"/>
      <c r="HA13" s="75"/>
      <c r="HB13" s="75"/>
      <c r="HC13" s="75"/>
      <c r="HD13" s="75"/>
      <c r="HE13" s="75"/>
      <c r="HF13" s="75"/>
      <c r="HG13" s="75"/>
      <c r="HH13" s="75"/>
      <c r="HI13" s="75"/>
      <c r="HJ13" s="75"/>
      <c r="HK13" s="75"/>
      <c r="HL13" s="75"/>
      <c r="HM13" s="75"/>
      <c r="HN13" s="75"/>
      <c r="HO13" s="75"/>
      <c r="HP13" s="75"/>
      <c r="HQ13" s="75"/>
      <c r="HR13" s="75"/>
      <c r="HS13" s="75"/>
      <c r="HT13" s="75"/>
      <c r="HU13" s="75"/>
      <c r="HV13" s="75"/>
      <c r="HW13" s="75"/>
      <c r="HX13" s="75"/>
      <c r="HY13" s="75"/>
      <c r="HZ13" s="75"/>
      <c r="IA13" s="75"/>
      <c r="IB13" s="75"/>
      <c r="IC13" s="75"/>
      <c r="ID13" s="75"/>
      <c r="IE13" s="75"/>
      <c r="IF13" s="75"/>
      <c r="IG13" s="75"/>
      <c r="IH13" s="75"/>
      <c r="II13" s="75"/>
      <c r="IJ13" s="75"/>
      <c r="IK13" s="75"/>
      <c r="IL13" s="75"/>
      <c r="IM13" s="75"/>
      <c r="IN13" s="75"/>
      <c r="IO13" s="75"/>
      <c r="IP13" s="75"/>
      <c r="IQ13" s="75"/>
      <c r="IR13" s="75"/>
      <c r="IS13" s="75"/>
      <c r="IT13" s="75"/>
      <c r="IU13" s="75"/>
    </row>
    <row r="14" spans="1:255" s="76" customFormat="1" ht="25.5" customHeight="1" x14ac:dyDescent="0.25">
      <c r="A14" s="83"/>
      <c r="B14" s="6" t="s">
        <v>11</v>
      </c>
      <c r="C14" s="94" t="s">
        <v>123</v>
      </c>
      <c r="D14" s="86"/>
      <c r="E14" s="95" t="s">
        <v>12</v>
      </c>
      <c r="F14" s="96"/>
      <c r="G14" s="94" t="s">
        <v>93</v>
      </c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  <c r="IS14" s="75"/>
      <c r="IT14" s="75"/>
      <c r="IU14" s="75"/>
    </row>
    <row r="15" spans="1:255" ht="12" customHeight="1" x14ac:dyDescent="0.25">
      <c r="A15" s="2"/>
      <c r="B15" s="7"/>
      <c r="C15" s="8"/>
      <c r="D15" s="9"/>
      <c r="E15" s="10"/>
      <c r="F15" s="10"/>
      <c r="G15" s="97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</row>
    <row r="16" spans="1:255" ht="12" customHeight="1" x14ac:dyDescent="0.25">
      <c r="A16" s="11"/>
      <c r="B16" s="81" t="s">
        <v>13</v>
      </c>
      <c r="C16" s="82"/>
      <c r="D16" s="82"/>
      <c r="E16" s="82"/>
      <c r="F16" s="82"/>
      <c r="G16" s="82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</row>
    <row r="17" spans="1:255" ht="12" customHeight="1" x14ac:dyDescent="0.25">
      <c r="A17" s="2"/>
      <c r="B17" s="12"/>
      <c r="C17" s="13"/>
      <c r="D17" s="13"/>
      <c r="E17" s="13"/>
      <c r="F17" s="14"/>
      <c r="G17" s="98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</row>
    <row r="18" spans="1:255" ht="12" customHeight="1" x14ac:dyDescent="0.25">
      <c r="A18" s="5"/>
      <c r="B18" s="99" t="s">
        <v>14</v>
      </c>
      <c r="C18" s="100"/>
      <c r="D18" s="101"/>
      <c r="E18" s="101"/>
      <c r="F18" s="102"/>
      <c r="G18" s="103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</row>
    <row r="19" spans="1:255" ht="24" customHeight="1" x14ac:dyDescent="0.25">
      <c r="A19" s="5"/>
      <c r="B19" s="104" t="s">
        <v>15</v>
      </c>
      <c r="C19" s="105" t="s">
        <v>16</v>
      </c>
      <c r="D19" s="105" t="s">
        <v>17</v>
      </c>
      <c r="E19" s="104" t="s">
        <v>18</v>
      </c>
      <c r="F19" s="105" t="s">
        <v>19</v>
      </c>
      <c r="G19" s="104" t="s">
        <v>20</v>
      </c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</row>
    <row r="20" spans="1:255" s="76" customFormat="1" ht="12" customHeight="1" x14ac:dyDescent="0.25">
      <c r="A20" s="83"/>
      <c r="B20" s="106" t="s">
        <v>94</v>
      </c>
      <c r="C20" s="107" t="s">
        <v>21</v>
      </c>
      <c r="D20" s="107">
        <v>1</v>
      </c>
      <c r="E20" s="107" t="s">
        <v>74</v>
      </c>
      <c r="F20" s="108">
        <v>25000</v>
      </c>
      <c r="G20" s="109">
        <f t="shared" ref="G20:G26" si="0">F20*D20</f>
        <v>25000</v>
      </c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  <c r="EY20" s="75"/>
      <c r="EZ20" s="75"/>
      <c r="FA20" s="75"/>
      <c r="FB20" s="75"/>
      <c r="FC20" s="75"/>
      <c r="FD20" s="75"/>
      <c r="FE20" s="75"/>
      <c r="FF20" s="75"/>
      <c r="FG20" s="75"/>
      <c r="FH20" s="75"/>
      <c r="FI20" s="75"/>
      <c r="FJ20" s="75"/>
      <c r="FK20" s="75"/>
      <c r="FL20" s="75"/>
      <c r="FM20" s="75"/>
      <c r="FN20" s="75"/>
      <c r="FO20" s="75"/>
      <c r="FP20" s="75"/>
      <c r="FQ20" s="75"/>
      <c r="FR20" s="75"/>
      <c r="FS20" s="75"/>
      <c r="FT20" s="75"/>
      <c r="FU20" s="75"/>
      <c r="FV20" s="75"/>
      <c r="FW20" s="75"/>
      <c r="FX20" s="75"/>
      <c r="FY20" s="75"/>
      <c r="FZ20" s="75"/>
      <c r="GA20" s="75"/>
      <c r="GB20" s="75"/>
      <c r="GC20" s="75"/>
      <c r="GD20" s="75"/>
      <c r="GE20" s="75"/>
      <c r="GF20" s="75"/>
      <c r="GG20" s="75"/>
      <c r="GH20" s="75"/>
      <c r="GI20" s="75"/>
      <c r="GJ20" s="75"/>
      <c r="GK20" s="75"/>
      <c r="GL20" s="75"/>
      <c r="GM20" s="75"/>
      <c r="GN20" s="75"/>
      <c r="GO20" s="75"/>
      <c r="GP20" s="75"/>
      <c r="GQ20" s="75"/>
      <c r="GR20" s="75"/>
      <c r="GS20" s="75"/>
      <c r="GT20" s="75"/>
      <c r="GU20" s="75"/>
      <c r="GV20" s="75"/>
      <c r="GW20" s="75"/>
      <c r="GX20" s="75"/>
      <c r="GY20" s="75"/>
      <c r="GZ20" s="75"/>
      <c r="HA20" s="75"/>
      <c r="HB20" s="75"/>
      <c r="HC20" s="75"/>
      <c r="HD20" s="75"/>
      <c r="HE20" s="75"/>
      <c r="HF20" s="75"/>
      <c r="HG20" s="75"/>
      <c r="HH20" s="75"/>
      <c r="HI20" s="75"/>
      <c r="HJ20" s="75"/>
      <c r="HK20" s="75"/>
      <c r="HL20" s="75"/>
      <c r="HM20" s="75"/>
      <c r="HN20" s="75"/>
      <c r="HO20" s="75"/>
      <c r="HP20" s="75"/>
      <c r="HQ20" s="75"/>
      <c r="HR20" s="75"/>
      <c r="HS20" s="75"/>
      <c r="HT20" s="75"/>
      <c r="HU20" s="75"/>
      <c r="HV20" s="75"/>
      <c r="HW20" s="75"/>
      <c r="HX20" s="75"/>
      <c r="HY20" s="75"/>
      <c r="HZ20" s="75"/>
      <c r="IA20" s="75"/>
      <c r="IB20" s="75"/>
      <c r="IC20" s="75"/>
      <c r="ID20" s="75"/>
      <c r="IE20" s="75"/>
      <c r="IF20" s="75"/>
      <c r="IG20" s="75"/>
      <c r="IH20" s="75"/>
      <c r="II20" s="75"/>
      <c r="IJ20" s="75"/>
      <c r="IK20" s="75"/>
      <c r="IL20" s="75"/>
      <c r="IM20" s="75"/>
      <c r="IN20" s="75"/>
      <c r="IO20" s="75"/>
      <c r="IP20" s="75"/>
      <c r="IQ20" s="75"/>
      <c r="IR20" s="75"/>
      <c r="IS20" s="75"/>
      <c r="IT20" s="75"/>
      <c r="IU20" s="75"/>
    </row>
    <row r="21" spans="1:255" s="76" customFormat="1" ht="12" customHeight="1" x14ac:dyDescent="0.25">
      <c r="A21" s="83"/>
      <c r="B21" s="106" t="s">
        <v>95</v>
      </c>
      <c r="C21" s="107" t="s">
        <v>21</v>
      </c>
      <c r="D21" s="107">
        <v>8</v>
      </c>
      <c r="E21" s="107" t="s">
        <v>96</v>
      </c>
      <c r="F21" s="108">
        <v>25000</v>
      </c>
      <c r="G21" s="109">
        <f t="shared" si="0"/>
        <v>200000</v>
      </c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  <c r="EL21" s="75"/>
      <c r="EM21" s="75"/>
      <c r="EN21" s="75"/>
      <c r="EO21" s="75"/>
      <c r="EP21" s="75"/>
      <c r="EQ21" s="75"/>
      <c r="ER21" s="75"/>
      <c r="ES21" s="75"/>
      <c r="ET21" s="75"/>
      <c r="EU21" s="75"/>
      <c r="EV21" s="75"/>
      <c r="EW21" s="75"/>
      <c r="EX21" s="75"/>
      <c r="EY21" s="75"/>
      <c r="EZ21" s="75"/>
      <c r="FA21" s="75"/>
      <c r="FB21" s="75"/>
      <c r="FC21" s="75"/>
      <c r="FD21" s="75"/>
      <c r="FE21" s="75"/>
      <c r="FF21" s="75"/>
      <c r="FG21" s="75"/>
      <c r="FH21" s="75"/>
      <c r="FI21" s="75"/>
      <c r="FJ21" s="75"/>
      <c r="FK21" s="75"/>
      <c r="FL21" s="75"/>
      <c r="FM21" s="75"/>
      <c r="FN21" s="75"/>
      <c r="FO21" s="75"/>
      <c r="FP21" s="75"/>
      <c r="FQ21" s="75"/>
      <c r="FR21" s="75"/>
      <c r="FS21" s="75"/>
      <c r="FT21" s="75"/>
      <c r="FU21" s="75"/>
      <c r="FV21" s="75"/>
      <c r="FW21" s="75"/>
      <c r="FX21" s="75"/>
      <c r="FY21" s="75"/>
      <c r="FZ21" s="75"/>
      <c r="GA21" s="75"/>
      <c r="GB21" s="75"/>
      <c r="GC21" s="75"/>
      <c r="GD21" s="75"/>
      <c r="GE21" s="75"/>
      <c r="GF21" s="75"/>
      <c r="GG21" s="75"/>
      <c r="GH21" s="75"/>
      <c r="GI21" s="75"/>
      <c r="GJ21" s="75"/>
      <c r="GK21" s="75"/>
      <c r="GL21" s="75"/>
      <c r="GM21" s="75"/>
      <c r="GN21" s="75"/>
      <c r="GO21" s="75"/>
      <c r="GP21" s="75"/>
      <c r="GQ21" s="75"/>
      <c r="GR21" s="75"/>
      <c r="GS21" s="75"/>
      <c r="GT21" s="75"/>
      <c r="GU21" s="75"/>
      <c r="GV21" s="75"/>
      <c r="GW21" s="75"/>
      <c r="GX21" s="75"/>
      <c r="GY21" s="75"/>
      <c r="GZ21" s="75"/>
      <c r="HA21" s="75"/>
      <c r="HB21" s="75"/>
      <c r="HC21" s="75"/>
      <c r="HD21" s="75"/>
      <c r="HE21" s="75"/>
      <c r="HF21" s="75"/>
      <c r="HG21" s="75"/>
      <c r="HH21" s="75"/>
      <c r="HI21" s="75"/>
      <c r="HJ21" s="75"/>
      <c r="HK21" s="75"/>
      <c r="HL21" s="75"/>
      <c r="HM21" s="75"/>
      <c r="HN21" s="75"/>
      <c r="HO21" s="75"/>
      <c r="HP21" s="75"/>
      <c r="HQ21" s="75"/>
      <c r="HR21" s="75"/>
      <c r="HS21" s="75"/>
      <c r="HT21" s="75"/>
      <c r="HU21" s="75"/>
      <c r="HV21" s="75"/>
      <c r="HW21" s="75"/>
      <c r="HX21" s="75"/>
      <c r="HY21" s="75"/>
      <c r="HZ21" s="75"/>
      <c r="IA21" s="75"/>
      <c r="IB21" s="75"/>
      <c r="IC21" s="75"/>
      <c r="ID21" s="75"/>
      <c r="IE21" s="75"/>
      <c r="IF21" s="75"/>
      <c r="IG21" s="75"/>
      <c r="IH21" s="75"/>
      <c r="II21" s="75"/>
      <c r="IJ21" s="75"/>
      <c r="IK21" s="75"/>
      <c r="IL21" s="75"/>
      <c r="IM21" s="75"/>
      <c r="IN21" s="75"/>
      <c r="IO21" s="75"/>
      <c r="IP21" s="75"/>
      <c r="IQ21" s="75"/>
      <c r="IR21" s="75"/>
      <c r="IS21" s="75"/>
      <c r="IT21" s="75"/>
      <c r="IU21" s="75"/>
    </row>
    <row r="22" spans="1:255" s="76" customFormat="1" ht="12" customHeight="1" x14ac:dyDescent="0.25">
      <c r="A22" s="83"/>
      <c r="B22" s="106" t="s">
        <v>69</v>
      </c>
      <c r="C22" s="107" t="s">
        <v>21</v>
      </c>
      <c r="D22" s="107">
        <v>1</v>
      </c>
      <c r="E22" s="107" t="s">
        <v>96</v>
      </c>
      <c r="F22" s="108">
        <v>25000</v>
      </c>
      <c r="G22" s="109">
        <f t="shared" si="0"/>
        <v>25000</v>
      </c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75"/>
      <c r="EH22" s="75"/>
      <c r="EI22" s="75"/>
      <c r="EJ22" s="75"/>
      <c r="EK22" s="75"/>
      <c r="EL22" s="75"/>
      <c r="EM22" s="75"/>
      <c r="EN22" s="75"/>
      <c r="EO22" s="75"/>
      <c r="EP22" s="75"/>
      <c r="EQ22" s="75"/>
      <c r="ER22" s="75"/>
      <c r="ES22" s="75"/>
      <c r="ET22" s="75"/>
      <c r="EU22" s="75"/>
      <c r="EV22" s="75"/>
      <c r="EW22" s="75"/>
      <c r="EX22" s="75"/>
      <c r="EY22" s="75"/>
      <c r="EZ22" s="75"/>
      <c r="FA22" s="75"/>
      <c r="FB22" s="75"/>
      <c r="FC22" s="75"/>
      <c r="FD22" s="75"/>
      <c r="FE22" s="75"/>
      <c r="FF22" s="75"/>
      <c r="FG22" s="75"/>
      <c r="FH22" s="75"/>
      <c r="FI22" s="75"/>
      <c r="FJ22" s="75"/>
      <c r="FK22" s="75"/>
      <c r="FL22" s="75"/>
      <c r="FM22" s="75"/>
      <c r="FN22" s="75"/>
      <c r="FO22" s="75"/>
      <c r="FP22" s="75"/>
      <c r="FQ22" s="75"/>
      <c r="FR22" s="75"/>
      <c r="FS22" s="75"/>
      <c r="FT22" s="75"/>
      <c r="FU22" s="75"/>
      <c r="FV22" s="75"/>
      <c r="FW22" s="75"/>
      <c r="FX22" s="75"/>
      <c r="FY22" s="75"/>
      <c r="FZ22" s="75"/>
      <c r="GA22" s="75"/>
      <c r="GB22" s="75"/>
      <c r="GC22" s="75"/>
      <c r="GD22" s="75"/>
      <c r="GE22" s="75"/>
      <c r="GF22" s="75"/>
      <c r="GG22" s="75"/>
      <c r="GH22" s="75"/>
      <c r="GI22" s="75"/>
      <c r="GJ22" s="75"/>
      <c r="GK22" s="75"/>
      <c r="GL22" s="75"/>
      <c r="GM22" s="75"/>
      <c r="GN22" s="75"/>
      <c r="GO22" s="75"/>
      <c r="GP22" s="75"/>
      <c r="GQ22" s="75"/>
      <c r="GR22" s="75"/>
      <c r="GS22" s="75"/>
      <c r="GT22" s="75"/>
      <c r="GU22" s="75"/>
      <c r="GV22" s="75"/>
      <c r="GW22" s="75"/>
      <c r="GX22" s="75"/>
      <c r="GY22" s="75"/>
      <c r="GZ22" s="75"/>
      <c r="HA22" s="75"/>
      <c r="HB22" s="75"/>
      <c r="HC22" s="75"/>
      <c r="HD22" s="75"/>
      <c r="HE22" s="75"/>
      <c r="HF22" s="75"/>
      <c r="HG22" s="75"/>
      <c r="HH22" s="75"/>
      <c r="HI22" s="75"/>
      <c r="HJ22" s="75"/>
      <c r="HK22" s="75"/>
      <c r="HL22" s="75"/>
      <c r="HM22" s="75"/>
      <c r="HN22" s="75"/>
      <c r="HO22" s="75"/>
      <c r="HP22" s="75"/>
      <c r="HQ22" s="75"/>
      <c r="HR22" s="75"/>
      <c r="HS22" s="75"/>
      <c r="HT22" s="75"/>
      <c r="HU22" s="75"/>
      <c r="HV22" s="75"/>
      <c r="HW22" s="75"/>
      <c r="HX22" s="75"/>
      <c r="HY22" s="75"/>
      <c r="HZ22" s="75"/>
      <c r="IA22" s="75"/>
      <c r="IB22" s="75"/>
      <c r="IC22" s="75"/>
      <c r="ID22" s="75"/>
      <c r="IE22" s="75"/>
      <c r="IF22" s="75"/>
      <c r="IG22" s="75"/>
      <c r="IH22" s="75"/>
      <c r="II22" s="75"/>
      <c r="IJ22" s="75"/>
      <c r="IK22" s="75"/>
      <c r="IL22" s="75"/>
      <c r="IM22" s="75"/>
      <c r="IN22" s="75"/>
      <c r="IO22" s="75"/>
      <c r="IP22" s="75"/>
      <c r="IQ22" s="75"/>
      <c r="IR22" s="75"/>
      <c r="IS22" s="75"/>
      <c r="IT22" s="75"/>
      <c r="IU22" s="75"/>
    </row>
    <row r="23" spans="1:255" s="76" customFormat="1" ht="12" customHeight="1" x14ac:dyDescent="0.25">
      <c r="A23" s="83"/>
      <c r="B23" s="106" t="s">
        <v>97</v>
      </c>
      <c r="C23" s="107" t="s">
        <v>21</v>
      </c>
      <c r="D23" s="107">
        <v>8</v>
      </c>
      <c r="E23" s="107" t="s">
        <v>76</v>
      </c>
      <c r="F23" s="108">
        <v>25000</v>
      </c>
      <c r="G23" s="109">
        <f t="shared" si="0"/>
        <v>200000</v>
      </c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75"/>
      <c r="EE23" s="75"/>
      <c r="EF23" s="75"/>
      <c r="EG23" s="75"/>
      <c r="EH23" s="75"/>
      <c r="EI23" s="75"/>
      <c r="EJ23" s="75"/>
      <c r="EK23" s="75"/>
      <c r="EL23" s="75"/>
      <c r="EM23" s="75"/>
      <c r="EN23" s="75"/>
      <c r="EO23" s="75"/>
      <c r="EP23" s="75"/>
      <c r="EQ23" s="75"/>
      <c r="ER23" s="75"/>
      <c r="ES23" s="75"/>
      <c r="ET23" s="75"/>
      <c r="EU23" s="75"/>
      <c r="EV23" s="75"/>
      <c r="EW23" s="75"/>
      <c r="EX23" s="75"/>
      <c r="EY23" s="75"/>
      <c r="EZ23" s="75"/>
      <c r="FA23" s="75"/>
      <c r="FB23" s="75"/>
      <c r="FC23" s="75"/>
      <c r="FD23" s="75"/>
      <c r="FE23" s="75"/>
      <c r="FF23" s="75"/>
      <c r="FG23" s="75"/>
      <c r="FH23" s="75"/>
      <c r="FI23" s="75"/>
      <c r="FJ23" s="75"/>
      <c r="FK23" s="75"/>
      <c r="FL23" s="75"/>
      <c r="FM23" s="75"/>
      <c r="FN23" s="75"/>
      <c r="FO23" s="75"/>
      <c r="FP23" s="75"/>
      <c r="FQ23" s="75"/>
      <c r="FR23" s="75"/>
      <c r="FS23" s="75"/>
      <c r="FT23" s="75"/>
      <c r="FU23" s="75"/>
      <c r="FV23" s="75"/>
      <c r="FW23" s="75"/>
      <c r="FX23" s="75"/>
      <c r="FY23" s="75"/>
      <c r="FZ23" s="75"/>
      <c r="GA23" s="75"/>
      <c r="GB23" s="75"/>
      <c r="GC23" s="75"/>
      <c r="GD23" s="75"/>
      <c r="GE23" s="75"/>
      <c r="GF23" s="75"/>
      <c r="GG23" s="75"/>
      <c r="GH23" s="75"/>
      <c r="GI23" s="75"/>
      <c r="GJ23" s="75"/>
      <c r="GK23" s="75"/>
      <c r="GL23" s="75"/>
      <c r="GM23" s="75"/>
      <c r="GN23" s="75"/>
      <c r="GO23" s="75"/>
      <c r="GP23" s="75"/>
      <c r="GQ23" s="75"/>
      <c r="GR23" s="75"/>
      <c r="GS23" s="75"/>
      <c r="GT23" s="75"/>
      <c r="GU23" s="75"/>
      <c r="GV23" s="75"/>
      <c r="GW23" s="75"/>
      <c r="GX23" s="75"/>
      <c r="GY23" s="75"/>
      <c r="GZ23" s="75"/>
      <c r="HA23" s="75"/>
      <c r="HB23" s="75"/>
      <c r="HC23" s="75"/>
      <c r="HD23" s="75"/>
      <c r="HE23" s="75"/>
      <c r="HF23" s="75"/>
      <c r="HG23" s="75"/>
      <c r="HH23" s="75"/>
      <c r="HI23" s="75"/>
      <c r="HJ23" s="75"/>
      <c r="HK23" s="75"/>
      <c r="HL23" s="75"/>
      <c r="HM23" s="75"/>
      <c r="HN23" s="75"/>
      <c r="HO23" s="75"/>
      <c r="HP23" s="75"/>
      <c r="HQ23" s="75"/>
      <c r="HR23" s="75"/>
      <c r="HS23" s="75"/>
      <c r="HT23" s="75"/>
      <c r="HU23" s="75"/>
      <c r="HV23" s="75"/>
      <c r="HW23" s="75"/>
      <c r="HX23" s="75"/>
      <c r="HY23" s="75"/>
      <c r="HZ23" s="75"/>
      <c r="IA23" s="75"/>
      <c r="IB23" s="75"/>
      <c r="IC23" s="75"/>
      <c r="ID23" s="75"/>
      <c r="IE23" s="75"/>
      <c r="IF23" s="75"/>
      <c r="IG23" s="75"/>
      <c r="IH23" s="75"/>
      <c r="II23" s="75"/>
      <c r="IJ23" s="75"/>
      <c r="IK23" s="75"/>
      <c r="IL23" s="75"/>
      <c r="IM23" s="75"/>
      <c r="IN23" s="75"/>
      <c r="IO23" s="75"/>
      <c r="IP23" s="75"/>
      <c r="IQ23" s="75"/>
      <c r="IR23" s="75"/>
      <c r="IS23" s="75"/>
      <c r="IT23" s="75"/>
      <c r="IU23" s="75"/>
    </row>
    <row r="24" spans="1:255" s="76" customFormat="1" ht="12" customHeight="1" x14ac:dyDescent="0.25">
      <c r="A24" s="83"/>
      <c r="B24" s="106" t="s">
        <v>98</v>
      </c>
      <c r="C24" s="107" t="s">
        <v>21</v>
      </c>
      <c r="D24" s="107">
        <v>5</v>
      </c>
      <c r="E24" s="107" t="s">
        <v>70</v>
      </c>
      <c r="F24" s="108">
        <v>25000</v>
      </c>
      <c r="G24" s="109">
        <f t="shared" si="0"/>
        <v>125000</v>
      </c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5"/>
      <c r="EA24" s="75"/>
      <c r="EB24" s="75"/>
      <c r="EC24" s="75"/>
      <c r="ED24" s="75"/>
      <c r="EE24" s="75"/>
      <c r="EF24" s="75"/>
      <c r="EG24" s="75"/>
      <c r="EH24" s="75"/>
      <c r="EI24" s="75"/>
      <c r="EJ24" s="75"/>
      <c r="EK24" s="75"/>
      <c r="EL24" s="75"/>
      <c r="EM24" s="75"/>
      <c r="EN24" s="75"/>
      <c r="EO24" s="75"/>
      <c r="EP24" s="75"/>
      <c r="EQ24" s="75"/>
      <c r="ER24" s="75"/>
      <c r="ES24" s="75"/>
      <c r="ET24" s="75"/>
      <c r="EU24" s="75"/>
      <c r="EV24" s="75"/>
      <c r="EW24" s="75"/>
      <c r="EX24" s="75"/>
      <c r="EY24" s="75"/>
      <c r="EZ24" s="75"/>
      <c r="FA24" s="75"/>
      <c r="FB24" s="75"/>
      <c r="FC24" s="75"/>
      <c r="FD24" s="75"/>
      <c r="FE24" s="75"/>
      <c r="FF24" s="75"/>
      <c r="FG24" s="75"/>
      <c r="FH24" s="75"/>
      <c r="FI24" s="75"/>
      <c r="FJ24" s="75"/>
      <c r="FK24" s="75"/>
      <c r="FL24" s="75"/>
      <c r="FM24" s="75"/>
      <c r="FN24" s="75"/>
      <c r="FO24" s="75"/>
      <c r="FP24" s="75"/>
      <c r="FQ24" s="75"/>
      <c r="FR24" s="75"/>
      <c r="FS24" s="75"/>
      <c r="FT24" s="75"/>
      <c r="FU24" s="75"/>
      <c r="FV24" s="75"/>
      <c r="FW24" s="75"/>
      <c r="FX24" s="75"/>
      <c r="FY24" s="75"/>
      <c r="FZ24" s="75"/>
      <c r="GA24" s="75"/>
      <c r="GB24" s="75"/>
      <c r="GC24" s="75"/>
      <c r="GD24" s="75"/>
      <c r="GE24" s="75"/>
      <c r="GF24" s="75"/>
      <c r="GG24" s="75"/>
      <c r="GH24" s="75"/>
      <c r="GI24" s="75"/>
      <c r="GJ24" s="75"/>
      <c r="GK24" s="75"/>
      <c r="GL24" s="75"/>
      <c r="GM24" s="75"/>
      <c r="GN24" s="75"/>
      <c r="GO24" s="75"/>
      <c r="GP24" s="75"/>
      <c r="GQ24" s="75"/>
      <c r="GR24" s="75"/>
      <c r="GS24" s="75"/>
      <c r="GT24" s="75"/>
      <c r="GU24" s="75"/>
      <c r="GV24" s="75"/>
      <c r="GW24" s="75"/>
      <c r="GX24" s="75"/>
      <c r="GY24" s="75"/>
      <c r="GZ24" s="75"/>
      <c r="HA24" s="75"/>
      <c r="HB24" s="75"/>
      <c r="HC24" s="75"/>
      <c r="HD24" s="75"/>
      <c r="HE24" s="75"/>
      <c r="HF24" s="75"/>
      <c r="HG24" s="75"/>
      <c r="HH24" s="75"/>
      <c r="HI24" s="75"/>
      <c r="HJ24" s="75"/>
      <c r="HK24" s="75"/>
      <c r="HL24" s="75"/>
      <c r="HM24" s="75"/>
      <c r="HN24" s="75"/>
      <c r="HO24" s="75"/>
      <c r="HP24" s="75"/>
      <c r="HQ24" s="75"/>
      <c r="HR24" s="75"/>
      <c r="HS24" s="75"/>
      <c r="HT24" s="75"/>
      <c r="HU24" s="75"/>
      <c r="HV24" s="75"/>
      <c r="HW24" s="75"/>
      <c r="HX24" s="75"/>
      <c r="HY24" s="75"/>
      <c r="HZ24" s="75"/>
      <c r="IA24" s="75"/>
      <c r="IB24" s="75"/>
      <c r="IC24" s="75"/>
      <c r="ID24" s="75"/>
      <c r="IE24" s="75"/>
      <c r="IF24" s="75"/>
      <c r="IG24" s="75"/>
      <c r="IH24" s="75"/>
      <c r="II24" s="75"/>
      <c r="IJ24" s="75"/>
      <c r="IK24" s="75"/>
      <c r="IL24" s="75"/>
      <c r="IM24" s="75"/>
      <c r="IN24" s="75"/>
      <c r="IO24" s="75"/>
      <c r="IP24" s="75"/>
      <c r="IQ24" s="75"/>
      <c r="IR24" s="75"/>
      <c r="IS24" s="75"/>
      <c r="IT24" s="75"/>
      <c r="IU24" s="75"/>
    </row>
    <row r="25" spans="1:255" s="76" customFormat="1" ht="12" customHeight="1" x14ac:dyDescent="0.25">
      <c r="A25" s="83"/>
      <c r="B25" s="106" t="s">
        <v>69</v>
      </c>
      <c r="C25" s="107" t="s">
        <v>21</v>
      </c>
      <c r="D25" s="107">
        <v>2</v>
      </c>
      <c r="E25" s="107" t="s">
        <v>99</v>
      </c>
      <c r="F25" s="108">
        <v>25000</v>
      </c>
      <c r="G25" s="109">
        <f t="shared" si="0"/>
        <v>50000</v>
      </c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5"/>
      <c r="EA25" s="75"/>
      <c r="EB25" s="75"/>
      <c r="EC25" s="75"/>
      <c r="ED25" s="75"/>
      <c r="EE25" s="75"/>
      <c r="EF25" s="75"/>
      <c r="EG25" s="75"/>
      <c r="EH25" s="75"/>
      <c r="EI25" s="75"/>
      <c r="EJ25" s="75"/>
      <c r="EK25" s="75"/>
      <c r="EL25" s="75"/>
      <c r="EM25" s="75"/>
      <c r="EN25" s="75"/>
      <c r="EO25" s="75"/>
      <c r="EP25" s="75"/>
      <c r="EQ25" s="75"/>
      <c r="ER25" s="75"/>
      <c r="ES25" s="75"/>
      <c r="ET25" s="75"/>
      <c r="EU25" s="75"/>
      <c r="EV25" s="75"/>
      <c r="EW25" s="75"/>
      <c r="EX25" s="75"/>
      <c r="EY25" s="75"/>
      <c r="EZ25" s="75"/>
      <c r="FA25" s="75"/>
      <c r="FB25" s="75"/>
      <c r="FC25" s="75"/>
      <c r="FD25" s="75"/>
      <c r="FE25" s="75"/>
      <c r="FF25" s="75"/>
      <c r="FG25" s="75"/>
      <c r="FH25" s="75"/>
      <c r="FI25" s="75"/>
      <c r="FJ25" s="75"/>
      <c r="FK25" s="75"/>
      <c r="FL25" s="75"/>
      <c r="FM25" s="75"/>
      <c r="FN25" s="75"/>
      <c r="FO25" s="75"/>
      <c r="FP25" s="75"/>
      <c r="FQ25" s="75"/>
      <c r="FR25" s="75"/>
      <c r="FS25" s="75"/>
      <c r="FT25" s="75"/>
      <c r="FU25" s="75"/>
      <c r="FV25" s="75"/>
      <c r="FW25" s="75"/>
      <c r="FX25" s="75"/>
      <c r="FY25" s="75"/>
      <c r="FZ25" s="75"/>
      <c r="GA25" s="75"/>
      <c r="GB25" s="75"/>
      <c r="GC25" s="75"/>
      <c r="GD25" s="75"/>
      <c r="GE25" s="75"/>
      <c r="GF25" s="75"/>
      <c r="GG25" s="75"/>
      <c r="GH25" s="75"/>
      <c r="GI25" s="75"/>
      <c r="GJ25" s="75"/>
      <c r="GK25" s="75"/>
      <c r="GL25" s="75"/>
      <c r="GM25" s="75"/>
      <c r="GN25" s="75"/>
      <c r="GO25" s="75"/>
      <c r="GP25" s="75"/>
      <c r="GQ25" s="75"/>
      <c r="GR25" s="75"/>
      <c r="GS25" s="75"/>
      <c r="GT25" s="75"/>
      <c r="GU25" s="75"/>
      <c r="GV25" s="75"/>
      <c r="GW25" s="75"/>
      <c r="GX25" s="75"/>
      <c r="GY25" s="75"/>
      <c r="GZ25" s="75"/>
      <c r="HA25" s="75"/>
      <c r="HB25" s="75"/>
      <c r="HC25" s="75"/>
      <c r="HD25" s="75"/>
      <c r="HE25" s="75"/>
      <c r="HF25" s="75"/>
      <c r="HG25" s="75"/>
      <c r="HH25" s="75"/>
      <c r="HI25" s="75"/>
      <c r="HJ25" s="75"/>
      <c r="HK25" s="75"/>
      <c r="HL25" s="75"/>
      <c r="HM25" s="75"/>
      <c r="HN25" s="75"/>
      <c r="HO25" s="75"/>
      <c r="HP25" s="75"/>
      <c r="HQ25" s="75"/>
      <c r="HR25" s="75"/>
      <c r="HS25" s="75"/>
      <c r="HT25" s="75"/>
      <c r="HU25" s="75"/>
      <c r="HV25" s="75"/>
      <c r="HW25" s="75"/>
      <c r="HX25" s="75"/>
      <c r="HY25" s="75"/>
      <c r="HZ25" s="75"/>
      <c r="IA25" s="75"/>
      <c r="IB25" s="75"/>
      <c r="IC25" s="75"/>
      <c r="ID25" s="75"/>
      <c r="IE25" s="75"/>
      <c r="IF25" s="75"/>
      <c r="IG25" s="75"/>
      <c r="IH25" s="75"/>
      <c r="II25" s="75"/>
      <c r="IJ25" s="75"/>
      <c r="IK25" s="75"/>
      <c r="IL25" s="75"/>
      <c r="IM25" s="75"/>
      <c r="IN25" s="75"/>
      <c r="IO25" s="75"/>
      <c r="IP25" s="75"/>
      <c r="IQ25" s="75"/>
      <c r="IR25" s="75"/>
      <c r="IS25" s="75"/>
      <c r="IT25" s="75"/>
      <c r="IU25" s="75"/>
    </row>
    <row r="26" spans="1:255" s="76" customFormat="1" ht="12" customHeight="1" x14ac:dyDescent="0.25">
      <c r="A26" s="83"/>
      <c r="B26" s="106" t="s">
        <v>72</v>
      </c>
      <c r="C26" s="107" t="s">
        <v>21</v>
      </c>
      <c r="D26" s="107">
        <v>50</v>
      </c>
      <c r="E26" s="107" t="s">
        <v>78</v>
      </c>
      <c r="F26" s="108">
        <v>25000</v>
      </c>
      <c r="G26" s="109">
        <f t="shared" si="0"/>
        <v>1250000</v>
      </c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  <c r="EN26" s="75"/>
      <c r="EO26" s="75"/>
      <c r="EP26" s="75"/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  <c r="FC26" s="75"/>
      <c r="FD26" s="75"/>
      <c r="FE26" s="75"/>
      <c r="FF26" s="75"/>
      <c r="FG26" s="75"/>
      <c r="FH26" s="75"/>
      <c r="FI26" s="75"/>
      <c r="FJ26" s="75"/>
      <c r="FK26" s="75"/>
      <c r="FL26" s="75"/>
      <c r="FM26" s="75"/>
      <c r="FN26" s="75"/>
      <c r="FO26" s="75"/>
      <c r="FP26" s="75"/>
      <c r="FQ26" s="75"/>
      <c r="FR26" s="75"/>
      <c r="FS26" s="75"/>
      <c r="FT26" s="75"/>
      <c r="FU26" s="75"/>
      <c r="FV26" s="75"/>
      <c r="FW26" s="75"/>
      <c r="FX26" s="75"/>
      <c r="FY26" s="75"/>
      <c r="FZ26" s="75"/>
      <c r="GA26" s="75"/>
      <c r="GB26" s="75"/>
      <c r="GC26" s="75"/>
      <c r="GD26" s="75"/>
      <c r="GE26" s="75"/>
      <c r="GF26" s="75"/>
      <c r="GG26" s="75"/>
      <c r="GH26" s="75"/>
      <c r="GI26" s="75"/>
      <c r="GJ26" s="75"/>
      <c r="GK26" s="75"/>
      <c r="GL26" s="75"/>
      <c r="GM26" s="75"/>
      <c r="GN26" s="75"/>
      <c r="GO26" s="75"/>
      <c r="GP26" s="75"/>
      <c r="GQ26" s="75"/>
      <c r="GR26" s="75"/>
      <c r="GS26" s="75"/>
      <c r="GT26" s="75"/>
      <c r="GU26" s="75"/>
      <c r="GV26" s="75"/>
      <c r="GW26" s="75"/>
      <c r="GX26" s="75"/>
      <c r="GY26" s="75"/>
      <c r="GZ26" s="75"/>
      <c r="HA26" s="75"/>
      <c r="HB26" s="75"/>
      <c r="HC26" s="75"/>
      <c r="HD26" s="75"/>
      <c r="HE26" s="75"/>
      <c r="HF26" s="75"/>
      <c r="HG26" s="75"/>
      <c r="HH26" s="75"/>
      <c r="HI26" s="75"/>
      <c r="HJ26" s="75"/>
      <c r="HK26" s="75"/>
      <c r="HL26" s="75"/>
      <c r="HM26" s="75"/>
      <c r="HN26" s="75"/>
      <c r="HO26" s="75"/>
      <c r="HP26" s="75"/>
      <c r="HQ26" s="75"/>
      <c r="HR26" s="75"/>
      <c r="HS26" s="75"/>
      <c r="HT26" s="75"/>
      <c r="HU26" s="75"/>
      <c r="HV26" s="75"/>
      <c r="HW26" s="75"/>
      <c r="HX26" s="75"/>
      <c r="HY26" s="75"/>
      <c r="HZ26" s="75"/>
      <c r="IA26" s="75"/>
      <c r="IB26" s="75"/>
      <c r="IC26" s="75"/>
      <c r="ID26" s="75"/>
      <c r="IE26" s="75"/>
      <c r="IF26" s="75"/>
      <c r="IG26" s="75"/>
      <c r="IH26" s="75"/>
      <c r="II26" s="75"/>
      <c r="IJ26" s="75"/>
      <c r="IK26" s="75"/>
      <c r="IL26" s="75"/>
      <c r="IM26" s="75"/>
      <c r="IN26" s="75"/>
      <c r="IO26" s="75"/>
      <c r="IP26" s="75"/>
      <c r="IQ26" s="75"/>
      <c r="IR26" s="75"/>
      <c r="IS26" s="75"/>
      <c r="IT26" s="75"/>
      <c r="IU26" s="75"/>
    </row>
    <row r="27" spans="1:255" ht="11.25" customHeight="1" x14ac:dyDescent="0.25">
      <c r="B27" s="18" t="s">
        <v>22</v>
      </c>
      <c r="C27" s="19"/>
      <c r="D27" s="19"/>
      <c r="E27" s="19"/>
      <c r="F27" s="20"/>
      <c r="G27" s="21">
        <f>SUM(G20:G26)</f>
        <v>1875000</v>
      </c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</row>
    <row r="28" spans="1:255" ht="15.75" customHeight="1" x14ac:dyDescent="0.25">
      <c r="A28" s="5"/>
      <c r="B28" s="15"/>
      <c r="C28" s="16"/>
      <c r="D28" s="16"/>
      <c r="E28" s="16"/>
      <c r="F28" s="17"/>
      <c r="G28" s="17"/>
      <c r="K28" s="110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</row>
    <row r="29" spans="1:255" ht="12" customHeight="1" x14ac:dyDescent="0.25">
      <c r="A29" s="5"/>
      <c r="B29" s="99" t="s">
        <v>23</v>
      </c>
      <c r="C29" s="100"/>
      <c r="D29" s="101"/>
      <c r="E29" s="101"/>
      <c r="F29" s="102"/>
      <c r="G29" s="103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</row>
    <row r="30" spans="1:255" ht="24" customHeight="1" x14ac:dyDescent="0.25">
      <c r="A30" s="5"/>
      <c r="B30" s="104" t="s">
        <v>15</v>
      </c>
      <c r="C30" s="105" t="s">
        <v>16</v>
      </c>
      <c r="D30" s="105" t="s">
        <v>17</v>
      </c>
      <c r="E30" s="104" t="s">
        <v>18</v>
      </c>
      <c r="F30" s="105" t="s">
        <v>19</v>
      </c>
      <c r="G30" s="104" t="s">
        <v>20</v>
      </c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</row>
    <row r="31" spans="1:255" s="76" customFormat="1" ht="12" customHeight="1" x14ac:dyDescent="0.25">
      <c r="A31" s="83"/>
      <c r="B31" s="106" t="s">
        <v>73</v>
      </c>
      <c r="C31" s="107" t="s">
        <v>63</v>
      </c>
      <c r="D31" s="107">
        <v>3</v>
      </c>
      <c r="E31" s="107" t="s">
        <v>67</v>
      </c>
      <c r="F31" s="108">
        <v>60000</v>
      </c>
      <c r="G31" s="109">
        <f>+D31*F31</f>
        <v>180000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  <c r="EO31" s="75"/>
      <c r="EP31" s="75"/>
      <c r="EQ31" s="75"/>
      <c r="ER31" s="75"/>
      <c r="ES31" s="75"/>
      <c r="ET31" s="75"/>
      <c r="EU31" s="75"/>
      <c r="EV31" s="75"/>
      <c r="EW31" s="75"/>
      <c r="EX31" s="75"/>
      <c r="EY31" s="75"/>
      <c r="EZ31" s="75"/>
      <c r="FA31" s="75"/>
      <c r="FB31" s="75"/>
      <c r="FC31" s="75"/>
      <c r="FD31" s="75"/>
      <c r="FE31" s="75"/>
      <c r="FF31" s="75"/>
      <c r="FG31" s="75"/>
      <c r="FH31" s="75"/>
      <c r="FI31" s="75"/>
      <c r="FJ31" s="75"/>
      <c r="FK31" s="75"/>
      <c r="FL31" s="75"/>
      <c r="FM31" s="75"/>
      <c r="FN31" s="75"/>
      <c r="FO31" s="75"/>
      <c r="FP31" s="75"/>
      <c r="FQ31" s="75"/>
      <c r="FR31" s="75"/>
      <c r="FS31" s="75"/>
      <c r="FT31" s="75"/>
      <c r="FU31" s="75"/>
      <c r="FV31" s="75"/>
      <c r="FW31" s="75"/>
      <c r="FX31" s="75"/>
      <c r="FY31" s="75"/>
      <c r="FZ31" s="75"/>
      <c r="GA31" s="75"/>
      <c r="GB31" s="75"/>
      <c r="GC31" s="75"/>
      <c r="GD31" s="75"/>
      <c r="GE31" s="75"/>
      <c r="GF31" s="75"/>
      <c r="GG31" s="75"/>
      <c r="GH31" s="75"/>
      <c r="GI31" s="75"/>
      <c r="GJ31" s="75"/>
      <c r="GK31" s="75"/>
      <c r="GL31" s="75"/>
      <c r="GM31" s="75"/>
      <c r="GN31" s="75"/>
      <c r="GO31" s="75"/>
      <c r="GP31" s="75"/>
      <c r="GQ31" s="75"/>
      <c r="GR31" s="75"/>
      <c r="GS31" s="75"/>
      <c r="GT31" s="75"/>
      <c r="GU31" s="75"/>
      <c r="GV31" s="75"/>
      <c r="GW31" s="75"/>
      <c r="GX31" s="75"/>
      <c r="GY31" s="75"/>
      <c r="GZ31" s="75"/>
      <c r="HA31" s="75"/>
      <c r="HB31" s="75"/>
      <c r="HC31" s="75"/>
      <c r="HD31" s="75"/>
      <c r="HE31" s="75"/>
      <c r="HF31" s="75"/>
      <c r="HG31" s="75"/>
      <c r="HH31" s="75"/>
      <c r="HI31" s="75"/>
      <c r="HJ31" s="75"/>
      <c r="HK31" s="75"/>
      <c r="HL31" s="75"/>
      <c r="HM31" s="75"/>
      <c r="HN31" s="75"/>
      <c r="HO31" s="75"/>
      <c r="HP31" s="75"/>
      <c r="HQ31" s="75"/>
      <c r="HR31" s="75"/>
      <c r="HS31" s="75"/>
      <c r="HT31" s="75"/>
      <c r="HU31" s="75"/>
      <c r="HV31" s="75"/>
      <c r="HW31" s="75"/>
      <c r="HX31" s="75"/>
      <c r="HY31" s="75"/>
      <c r="HZ31" s="75"/>
      <c r="IA31" s="75"/>
      <c r="IB31" s="75"/>
      <c r="IC31" s="75"/>
      <c r="ID31" s="75"/>
      <c r="IE31" s="75"/>
      <c r="IF31" s="75"/>
      <c r="IG31" s="75"/>
      <c r="IH31" s="75"/>
      <c r="II31" s="75"/>
      <c r="IJ31" s="75"/>
      <c r="IK31" s="75"/>
      <c r="IL31" s="75"/>
      <c r="IM31" s="75"/>
      <c r="IN31" s="75"/>
      <c r="IO31" s="75"/>
      <c r="IP31" s="75"/>
      <c r="IQ31" s="75"/>
      <c r="IR31" s="75"/>
      <c r="IS31" s="75"/>
      <c r="IT31" s="75"/>
      <c r="IU31" s="75"/>
    </row>
    <row r="32" spans="1:255" ht="11.25" customHeight="1" x14ac:dyDescent="0.25">
      <c r="B32" s="18" t="s">
        <v>24</v>
      </c>
      <c r="C32" s="19"/>
      <c r="D32" s="19"/>
      <c r="E32" s="19"/>
      <c r="F32" s="20"/>
      <c r="G32" s="21">
        <f>SUM(G31)</f>
        <v>180000</v>
      </c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</row>
    <row r="33" spans="1:255" ht="15.75" customHeight="1" x14ac:dyDescent="0.25">
      <c r="A33" s="5"/>
      <c r="B33" s="15"/>
      <c r="C33" s="16"/>
      <c r="D33" s="16"/>
      <c r="E33" s="16"/>
      <c r="F33" s="17"/>
      <c r="G33" s="17"/>
      <c r="K33" s="110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</row>
    <row r="34" spans="1:255" ht="12" customHeight="1" x14ac:dyDescent="0.25">
      <c r="A34" s="5"/>
      <c r="B34" s="99" t="s">
        <v>25</v>
      </c>
      <c r="C34" s="100"/>
      <c r="D34" s="101"/>
      <c r="E34" s="101"/>
      <c r="F34" s="102"/>
      <c r="G34" s="103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</row>
    <row r="35" spans="1:255" ht="24" customHeight="1" x14ac:dyDescent="0.25">
      <c r="A35" s="5"/>
      <c r="B35" s="104" t="s">
        <v>15</v>
      </c>
      <c r="C35" s="105" t="s">
        <v>16</v>
      </c>
      <c r="D35" s="105" t="s">
        <v>17</v>
      </c>
      <c r="E35" s="104" t="s">
        <v>18</v>
      </c>
      <c r="F35" s="105" t="s">
        <v>19</v>
      </c>
      <c r="G35" s="104" t="s">
        <v>20</v>
      </c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</row>
    <row r="36" spans="1:255" s="76" customFormat="1" ht="12" customHeight="1" x14ac:dyDescent="0.25">
      <c r="A36" s="83"/>
      <c r="B36" s="106" t="s">
        <v>27</v>
      </c>
      <c r="C36" s="107" t="s">
        <v>26</v>
      </c>
      <c r="D36" s="107">
        <v>0.4</v>
      </c>
      <c r="E36" s="107" t="s">
        <v>74</v>
      </c>
      <c r="F36" s="108">
        <v>237500</v>
      </c>
      <c r="G36" s="109">
        <f t="shared" ref="G36:G41" si="1">+F36*D36</f>
        <v>95000</v>
      </c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  <c r="EO36" s="75"/>
      <c r="EP36" s="75"/>
      <c r="EQ36" s="75"/>
      <c r="ER36" s="75"/>
      <c r="ES36" s="75"/>
      <c r="ET36" s="75"/>
      <c r="EU36" s="75"/>
      <c r="EV36" s="75"/>
      <c r="EW36" s="75"/>
      <c r="EX36" s="75"/>
      <c r="EY36" s="75"/>
      <c r="EZ36" s="75"/>
      <c r="FA36" s="75"/>
      <c r="FB36" s="75"/>
      <c r="FC36" s="75"/>
      <c r="FD36" s="75"/>
      <c r="FE36" s="75"/>
      <c r="FF36" s="75"/>
      <c r="FG36" s="75"/>
      <c r="FH36" s="75"/>
      <c r="FI36" s="75"/>
      <c r="FJ36" s="75"/>
      <c r="FK36" s="75"/>
      <c r="FL36" s="75"/>
      <c r="FM36" s="75"/>
      <c r="FN36" s="75"/>
      <c r="FO36" s="75"/>
      <c r="FP36" s="75"/>
      <c r="FQ36" s="75"/>
      <c r="FR36" s="75"/>
      <c r="FS36" s="75"/>
      <c r="FT36" s="75"/>
      <c r="FU36" s="75"/>
      <c r="FV36" s="75"/>
      <c r="FW36" s="75"/>
      <c r="FX36" s="75"/>
      <c r="FY36" s="75"/>
      <c r="FZ36" s="75"/>
      <c r="GA36" s="75"/>
      <c r="GB36" s="75"/>
      <c r="GC36" s="75"/>
      <c r="GD36" s="75"/>
      <c r="GE36" s="75"/>
      <c r="GF36" s="75"/>
      <c r="GG36" s="75"/>
      <c r="GH36" s="75"/>
      <c r="GI36" s="75"/>
      <c r="GJ36" s="75"/>
      <c r="GK36" s="75"/>
      <c r="GL36" s="75"/>
      <c r="GM36" s="75"/>
      <c r="GN36" s="75"/>
      <c r="GO36" s="75"/>
      <c r="GP36" s="75"/>
      <c r="GQ36" s="75"/>
      <c r="GR36" s="75"/>
      <c r="GS36" s="75"/>
      <c r="GT36" s="75"/>
      <c r="GU36" s="75"/>
      <c r="GV36" s="75"/>
      <c r="GW36" s="75"/>
      <c r="GX36" s="75"/>
      <c r="GY36" s="75"/>
      <c r="GZ36" s="75"/>
      <c r="HA36" s="75"/>
      <c r="HB36" s="75"/>
      <c r="HC36" s="75"/>
      <c r="HD36" s="75"/>
      <c r="HE36" s="75"/>
      <c r="HF36" s="75"/>
      <c r="HG36" s="75"/>
      <c r="HH36" s="75"/>
      <c r="HI36" s="75"/>
      <c r="HJ36" s="75"/>
      <c r="HK36" s="75"/>
      <c r="HL36" s="75"/>
      <c r="HM36" s="75"/>
      <c r="HN36" s="75"/>
      <c r="HO36" s="75"/>
      <c r="HP36" s="75"/>
      <c r="HQ36" s="75"/>
      <c r="HR36" s="75"/>
      <c r="HS36" s="75"/>
      <c r="HT36" s="75"/>
      <c r="HU36" s="75"/>
      <c r="HV36" s="75"/>
      <c r="HW36" s="75"/>
      <c r="HX36" s="75"/>
      <c r="HY36" s="75"/>
      <c r="HZ36" s="75"/>
      <c r="IA36" s="75"/>
      <c r="IB36" s="75"/>
      <c r="IC36" s="75"/>
      <c r="ID36" s="75"/>
      <c r="IE36" s="75"/>
      <c r="IF36" s="75"/>
      <c r="IG36" s="75"/>
      <c r="IH36" s="75"/>
      <c r="II36" s="75"/>
      <c r="IJ36" s="75"/>
      <c r="IK36" s="75"/>
      <c r="IL36" s="75"/>
      <c r="IM36" s="75"/>
      <c r="IN36" s="75"/>
      <c r="IO36" s="75"/>
      <c r="IP36" s="75"/>
      <c r="IQ36" s="75"/>
      <c r="IR36" s="75"/>
      <c r="IS36" s="75"/>
      <c r="IT36" s="75"/>
      <c r="IU36" s="75"/>
    </row>
    <row r="37" spans="1:255" s="76" customFormat="1" ht="12" customHeight="1" x14ac:dyDescent="0.25">
      <c r="A37" s="83"/>
      <c r="B37" s="106" t="s">
        <v>75</v>
      </c>
      <c r="C37" s="107" t="s">
        <v>26</v>
      </c>
      <c r="D37" s="107">
        <v>0.4</v>
      </c>
      <c r="E37" s="107" t="s">
        <v>74</v>
      </c>
      <c r="F37" s="108">
        <v>180000</v>
      </c>
      <c r="G37" s="109">
        <f t="shared" si="1"/>
        <v>72000</v>
      </c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  <c r="EO37" s="75"/>
      <c r="EP37" s="75"/>
      <c r="EQ37" s="75"/>
      <c r="ER37" s="75"/>
      <c r="ES37" s="75"/>
      <c r="ET37" s="75"/>
      <c r="EU37" s="75"/>
      <c r="EV37" s="75"/>
      <c r="EW37" s="75"/>
      <c r="EX37" s="75"/>
      <c r="EY37" s="75"/>
      <c r="EZ37" s="75"/>
      <c r="FA37" s="75"/>
      <c r="FB37" s="75"/>
      <c r="FC37" s="75"/>
      <c r="FD37" s="75"/>
      <c r="FE37" s="75"/>
      <c r="FF37" s="75"/>
      <c r="FG37" s="75"/>
      <c r="FH37" s="75"/>
      <c r="FI37" s="75"/>
      <c r="FJ37" s="75"/>
      <c r="FK37" s="75"/>
      <c r="FL37" s="75"/>
      <c r="FM37" s="75"/>
      <c r="FN37" s="75"/>
      <c r="FO37" s="75"/>
      <c r="FP37" s="75"/>
      <c r="FQ37" s="75"/>
      <c r="FR37" s="75"/>
      <c r="FS37" s="75"/>
      <c r="FT37" s="75"/>
      <c r="FU37" s="75"/>
      <c r="FV37" s="75"/>
      <c r="FW37" s="75"/>
      <c r="FX37" s="75"/>
      <c r="FY37" s="75"/>
      <c r="FZ37" s="75"/>
      <c r="GA37" s="75"/>
      <c r="GB37" s="75"/>
      <c r="GC37" s="75"/>
      <c r="GD37" s="75"/>
      <c r="GE37" s="75"/>
      <c r="GF37" s="75"/>
      <c r="GG37" s="75"/>
      <c r="GH37" s="75"/>
      <c r="GI37" s="75"/>
      <c r="GJ37" s="75"/>
      <c r="GK37" s="75"/>
      <c r="GL37" s="75"/>
      <c r="GM37" s="75"/>
      <c r="GN37" s="75"/>
      <c r="GO37" s="75"/>
      <c r="GP37" s="75"/>
      <c r="GQ37" s="75"/>
      <c r="GR37" s="75"/>
      <c r="GS37" s="75"/>
      <c r="GT37" s="75"/>
      <c r="GU37" s="75"/>
      <c r="GV37" s="75"/>
      <c r="GW37" s="75"/>
      <c r="GX37" s="75"/>
      <c r="GY37" s="75"/>
      <c r="GZ37" s="75"/>
      <c r="HA37" s="75"/>
      <c r="HB37" s="75"/>
      <c r="HC37" s="75"/>
      <c r="HD37" s="75"/>
      <c r="HE37" s="75"/>
      <c r="HF37" s="75"/>
      <c r="HG37" s="75"/>
      <c r="HH37" s="75"/>
      <c r="HI37" s="75"/>
      <c r="HJ37" s="75"/>
      <c r="HK37" s="75"/>
      <c r="HL37" s="75"/>
      <c r="HM37" s="75"/>
      <c r="HN37" s="75"/>
      <c r="HO37" s="75"/>
      <c r="HP37" s="75"/>
      <c r="HQ37" s="75"/>
      <c r="HR37" s="75"/>
      <c r="HS37" s="75"/>
      <c r="HT37" s="75"/>
      <c r="HU37" s="75"/>
      <c r="HV37" s="75"/>
      <c r="HW37" s="75"/>
      <c r="HX37" s="75"/>
      <c r="HY37" s="75"/>
      <c r="HZ37" s="75"/>
      <c r="IA37" s="75"/>
      <c r="IB37" s="75"/>
      <c r="IC37" s="75"/>
      <c r="ID37" s="75"/>
      <c r="IE37" s="75"/>
      <c r="IF37" s="75"/>
      <c r="IG37" s="75"/>
      <c r="IH37" s="75"/>
      <c r="II37" s="75"/>
      <c r="IJ37" s="75"/>
      <c r="IK37" s="75"/>
      <c r="IL37" s="75"/>
      <c r="IM37" s="75"/>
      <c r="IN37" s="75"/>
      <c r="IO37" s="75"/>
      <c r="IP37" s="75"/>
      <c r="IQ37" s="75"/>
      <c r="IR37" s="75"/>
      <c r="IS37" s="75"/>
      <c r="IT37" s="75"/>
      <c r="IU37" s="75"/>
    </row>
    <row r="38" spans="1:255" s="76" customFormat="1" ht="12" customHeight="1" x14ac:dyDescent="0.25">
      <c r="A38" s="83"/>
      <c r="B38" s="106" t="s">
        <v>100</v>
      </c>
      <c r="C38" s="107" t="s">
        <v>26</v>
      </c>
      <c r="D38" s="107">
        <v>1</v>
      </c>
      <c r="E38" s="107" t="s">
        <v>74</v>
      </c>
      <c r="F38" s="108">
        <v>65000</v>
      </c>
      <c r="G38" s="109">
        <f t="shared" si="1"/>
        <v>65000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  <c r="EO38" s="75"/>
      <c r="EP38" s="75"/>
      <c r="EQ38" s="75"/>
      <c r="ER38" s="75"/>
      <c r="ES38" s="75"/>
      <c r="ET38" s="75"/>
      <c r="EU38" s="75"/>
      <c r="EV38" s="75"/>
      <c r="EW38" s="75"/>
      <c r="EX38" s="75"/>
      <c r="EY38" s="75"/>
      <c r="EZ38" s="75"/>
      <c r="FA38" s="75"/>
      <c r="FB38" s="75"/>
      <c r="FC38" s="75"/>
      <c r="FD38" s="75"/>
      <c r="FE38" s="75"/>
      <c r="FF38" s="75"/>
      <c r="FG38" s="75"/>
      <c r="FH38" s="75"/>
      <c r="FI38" s="75"/>
      <c r="FJ38" s="75"/>
      <c r="FK38" s="75"/>
      <c r="FL38" s="75"/>
      <c r="FM38" s="75"/>
      <c r="FN38" s="75"/>
      <c r="FO38" s="75"/>
      <c r="FP38" s="75"/>
      <c r="FQ38" s="75"/>
      <c r="FR38" s="75"/>
      <c r="FS38" s="75"/>
      <c r="FT38" s="75"/>
      <c r="FU38" s="75"/>
      <c r="FV38" s="75"/>
      <c r="FW38" s="75"/>
      <c r="FX38" s="75"/>
      <c r="FY38" s="75"/>
      <c r="FZ38" s="75"/>
      <c r="GA38" s="75"/>
      <c r="GB38" s="75"/>
      <c r="GC38" s="75"/>
      <c r="GD38" s="75"/>
      <c r="GE38" s="75"/>
      <c r="GF38" s="75"/>
      <c r="GG38" s="75"/>
      <c r="GH38" s="75"/>
      <c r="GI38" s="75"/>
      <c r="GJ38" s="75"/>
      <c r="GK38" s="75"/>
      <c r="GL38" s="75"/>
      <c r="GM38" s="75"/>
      <c r="GN38" s="75"/>
      <c r="GO38" s="75"/>
      <c r="GP38" s="75"/>
      <c r="GQ38" s="75"/>
      <c r="GR38" s="75"/>
      <c r="GS38" s="75"/>
      <c r="GT38" s="75"/>
      <c r="GU38" s="75"/>
      <c r="GV38" s="75"/>
      <c r="GW38" s="75"/>
      <c r="GX38" s="75"/>
      <c r="GY38" s="75"/>
      <c r="GZ38" s="75"/>
      <c r="HA38" s="75"/>
      <c r="HB38" s="75"/>
      <c r="HC38" s="75"/>
      <c r="HD38" s="75"/>
      <c r="HE38" s="75"/>
      <c r="HF38" s="75"/>
      <c r="HG38" s="75"/>
      <c r="HH38" s="75"/>
      <c r="HI38" s="75"/>
      <c r="HJ38" s="75"/>
      <c r="HK38" s="75"/>
      <c r="HL38" s="75"/>
      <c r="HM38" s="75"/>
      <c r="HN38" s="75"/>
      <c r="HO38" s="75"/>
      <c r="HP38" s="75"/>
      <c r="HQ38" s="75"/>
      <c r="HR38" s="75"/>
      <c r="HS38" s="75"/>
      <c r="HT38" s="75"/>
      <c r="HU38" s="75"/>
      <c r="HV38" s="75"/>
      <c r="HW38" s="75"/>
      <c r="HX38" s="75"/>
      <c r="HY38" s="75"/>
      <c r="HZ38" s="75"/>
      <c r="IA38" s="75"/>
      <c r="IB38" s="75"/>
      <c r="IC38" s="75"/>
      <c r="ID38" s="75"/>
      <c r="IE38" s="75"/>
      <c r="IF38" s="75"/>
      <c r="IG38" s="75"/>
      <c r="IH38" s="75"/>
      <c r="II38" s="75"/>
      <c r="IJ38" s="75"/>
      <c r="IK38" s="75"/>
      <c r="IL38" s="75"/>
      <c r="IM38" s="75"/>
      <c r="IN38" s="75"/>
      <c r="IO38" s="75"/>
      <c r="IP38" s="75"/>
      <c r="IQ38" s="75"/>
      <c r="IR38" s="75"/>
      <c r="IS38" s="75"/>
      <c r="IT38" s="75"/>
      <c r="IU38" s="75"/>
    </row>
    <row r="39" spans="1:255" s="76" customFormat="1" ht="12" customHeight="1" x14ac:dyDescent="0.25">
      <c r="A39" s="83"/>
      <c r="B39" s="106" t="s">
        <v>71</v>
      </c>
      <c r="C39" s="107" t="s">
        <v>26</v>
      </c>
      <c r="D39" s="107">
        <v>7</v>
      </c>
      <c r="E39" s="107" t="s">
        <v>76</v>
      </c>
      <c r="F39" s="108">
        <v>22000</v>
      </c>
      <c r="G39" s="109">
        <f t="shared" si="1"/>
        <v>154000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  <c r="EO39" s="75"/>
      <c r="EP39" s="75"/>
      <c r="EQ39" s="75"/>
      <c r="ER39" s="75"/>
      <c r="ES39" s="75"/>
      <c r="ET39" s="75"/>
      <c r="EU39" s="75"/>
      <c r="EV39" s="75"/>
      <c r="EW39" s="75"/>
      <c r="EX39" s="75"/>
      <c r="EY39" s="75"/>
      <c r="EZ39" s="75"/>
      <c r="FA39" s="75"/>
      <c r="FB39" s="75"/>
      <c r="FC39" s="75"/>
      <c r="FD39" s="75"/>
      <c r="FE39" s="75"/>
      <c r="FF39" s="75"/>
      <c r="FG39" s="75"/>
      <c r="FH39" s="75"/>
      <c r="FI39" s="75"/>
      <c r="FJ39" s="75"/>
      <c r="FK39" s="75"/>
      <c r="FL39" s="75"/>
      <c r="FM39" s="75"/>
      <c r="FN39" s="75"/>
      <c r="FO39" s="75"/>
      <c r="FP39" s="75"/>
      <c r="FQ39" s="75"/>
      <c r="FR39" s="75"/>
      <c r="FS39" s="75"/>
      <c r="FT39" s="75"/>
      <c r="FU39" s="75"/>
      <c r="FV39" s="75"/>
      <c r="FW39" s="75"/>
      <c r="FX39" s="75"/>
      <c r="FY39" s="75"/>
      <c r="FZ39" s="75"/>
      <c r="GA39" s="75"/>
      <c r="GB39" s="75"/>
      <c r="GC39" s="75"/>
      <c r="GD39" s="75"/>
      <c r="GE39" s="75"/>
      <c r="GF39" s="75"/>
      <c r="GG39" s="75"/>
      <c r="GH39" s="75"/>
      <c r="GI39" s="75"/>
      <c r="GJ39" s="75"/>
      <c r="GK39" s="75"/>
      <c r="GL39" s="75"/>
      <c r="GM39" s="75"/>
      <c r="GN39" s="75"/>
      <c r="GO39" s="75"/>
      <c r="GP39" s="75"/>
      <c r="GQ39" s="75"/>
      <c r="GR39" s="75"/>
      <c r="GS39" s="75"/>
      <c r="GT39" s="75"/>
      <c r="GU39" s="75"/>
      <c r="GV39" s="75"/>
      <c r="GW39" s="75"/>
      <c r="GX39" s="75"/>
      <c r="GY39" s="75"/>
      <c r="GZ39" s="75"/>
      <c r="HA39" s="75"/>
      <c r="HB39" s="75"/>
      <c r="HC39" s="75"/>
      <c r="HD39" s="75"/>
      <c r="HE39" s="75"/>
      <c r="HF39" s="75"/>
      <c r="HG39" s="75"/>
      <c r="HH39" s="75"/>
      <c r="HI39" s="75"/>
      <c r="HJ39" s="75"/>
      <c r="HK39" s="75"/>
      <c r="HL39" s="75"/>
      <c r="HM39" s="75"/>
      <c r="HN39" s="75"/>
      <c r="HO39" s="75"/>
      <c r="HP39" s="75"/>
      <c r="HQ39" s="75"/>
      <c r="HR39" s="75"/>
      <c r="HS39" s="75"/>
      <c r="HT39" s="75"/>
      <c r="HU39" s="75"/>
      <c r="HV39" s="75"/>
      <c r="HW39" s="75"/>
      <c r="HX39" s="75"/>
      <c r="HY39" s="75"/>
      <c r="HZ39" s="75"/>
      <c r="IA39" s="75"/>
      <c r="IB39" s="75"/>
      <c r="IC39" s="75"/>
      <c r="ID39" s="75"/>
      <c r="IE39" s="75"/>
      <c r="IF39" s="75"/>
      <c r="IG39" s="75"/>
      <c r="IH39" s="75"/>
      <c r="II39" s="75"/>
      <c r="IJ39" s="75"/>
      <c r="IK39" s="75"/>
      <c r="IL39" s="75"/>
      <c r="IM39" s="75"/>
      <c r="IN39" s="75"/>
      <c r="IO39" s="75"/>
      <c r="IP39" s="75"/>
      <c r="IQ39" s="75"/>
      <c r="IR39" s="75"/>
      <c r="IS39" s="75"/>
      <c r="IT39" s="75"/>
      <c r="IU39" s="75"/>
    </row>
    <row r="40" spans="1:255" s="76" customFormat="1" ht="12" customHeight="1" x14ac:dyDescent="0.25">
      <c r="A40" s="83"/>
      <c r="B40" s="106" t="s">
        <v>101</v>
      </c>
      <c r="C40" s="107" t="s">
        <v>26</v>
      </c>
      <c r="D40" s="107">
        <v>1</v>
      </c>
      <c r="E40" s="107" t="s">
        <v>74</v>
      </c>
      <c r="F40" s="108">
        <v>40000</v>
      </c>
      <c r="G40" s="109">
        <f t="shared" si="1"/>
        <v>40000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  <c r="EO40" s="75"/>
      <c r="EP40" s="75"/>
      <c r="EQ40" s="75"/>
      <c r="ER40" s="75"/>
      <c r="ES40" s="75"/>
      <c r="ET40" s="75"/>
      <c r="EU40" s="75"/>
      <c r="EV40" s="75"/>
      <c r="EW40" s="75"/>
      <c r="EX40" s="75"/>
      <c r="EY40" s="75"/>
      <c r="EZ40" s="75"/>
      <c r="FA40" s="75"/>
      <c r="FB40" s="75"/>
      <c r="FC40" s="75"/>
      <c r="FD40" s="75"/>
      <c r="FE40" s="75"/>
      <c r="FF40" s="75"/>
      <c r="FG40" s="75"/>
      <c r="FH40" s="75"/>
      <c r="FI40" s="75"/>
      <c r="FJ40" s="75"/>
      <c r="FK40" s="75"/>
      <c r="FL40" s="75"/>
      <c r="FM40" s="75"/>
      <c r="FN40" s="75"/>
      <c r="FO40" s="75"/>
      <c r="FP40" s="75"/>
      <c r="FQ40" s="75"/>
      <c r="FR40" s="75"/>
      <c r="FS40" s="75"/>
      <c r="FT40" s="75"/>
      <c r="FU40" s="75"/>
      <c r="FV40" s="75"/>
      <c r="FW40" s="75"/>
      <c r="FX40" s="75"/>
      <c r="FY40" s="75"/>
      <c r="FZ40" s="75"/>
      <c r="GA40" s="75"/>
      <c r="GB40" s="75"/>
      <c r="GC40" s="75"/>
      <c r="GD40" s="75"/>
      <c r="GE40" s="75"/>
      <c r="GF40" s="75"/>
      <c r="GG40" s="75"/>
      <c r="GH40" s="75"/>
      <c r="GI40" s="75"/>
      <c r="GJ40" s="75"/>
      <c r="GK40" s="75"/>
      <c r="GL40" s="75"/>
      <c r="GM40" s="75"/>
      <c r="GN40" s="75"/>
      <c r="GO40" s="75"/>
      <c r="GP40" s="75"/>
      <c r="GQ40" s="75"/>
      <c r="GR40" s="75"/>
      <c r="GS40" s="75"/>
      <c r="GT40" s="75"/>
      <c r="GU40" s="75"/>
      <c r="GV40" s="75"/>
      <c r="GW40" s="75"/>
      <c r="GX40" s="75"/>
      <c r="GY40" s="75"/>
      <c r="GZ40" s="75"/>
      <c r="HA40" s="75"/>
      <c r="HB40" s="75"/>
      <c r="HC40" s="75"/>
      <c r="HD40" s="75"/>
      <c r="HE40" s="75"/>
      <c r="HF40" s="75"/>
      <c r="HG40" s="75"/>
      <c r="HH40" s="75"/>
      <c r="HI40" s="75"/>
      <c r="HJ40" s="75"/>
      <c r="HK40" s="75"/>
      <c r="HL40" s="75"/>
      <c r="HM40" s="75"/>
      <c r="HN40" s="75"/>
      <c r="HO40" s="75"/>
      <c r="HP40" s="75"/>
      <c r="HQ40" s="75"/>
      <c r="HR40" s="75"/>
      <c r="HS40" s="75"/>
      <c r="HT40" s="75"/>
      <c r="HU40" s="75"/>
      <c r="HV40" s="75"/>
      <c r="HW40" s="75"/>
      <c r="HX40" s="75"/>
      <c r="HY40" s="75"/>
      <c r="HZ40" s="75"/>
      <c r="IA40" s="75"/>
      <c r="IB40" s="75"/>
      <c r="IC40" s="75"/>
      <c r="ID40" s="75"/>
      <c r="IE40" s="75"/>
      <c r="IF40" s="75"/>
      <c r="IG40" s="75"/>
      <c r="IH40" s="75"/>
      <c r="II40" s="75"/>
      <c r="IJ40" s="75"/>
      <c r="IK40" s="75"/>
      <c r="IL40" s="75"/>
      <c r="IM40" s="75"/>
      <c r="IN40" s="75"/>
      <c r="IO40" s="75"/>
      <c r="IP40" s="75"/>
      <c r="IQ40" s="75"/>
      <c r="IR40" s="75"/>
      <c r="IS40" s="75"/>
      <c r="IT40" s="75"/>
      <c r="IU40" s="75"/>
    </row>
    <row r="41" spans="1:255" s="76" customFormat="1" ht="12" customHeight="1" x14ac:dyDescent="0.25">
      <c r="A41" s="83"/>
      <c r="B41" s="106" t="s">
        <v>77</v>
      </c>
      <c r="C41" s="107" t="s">
        <v>26</v>
      </c>
      <c r="D41" s="107">
        <v>1</v>
      </c>
      <c r="E41" s="107" t="s">
        <v>78</v>
      </c>
      <c r="F41" s="108">
        <v>200000</v>
      </c>
      <c r="G41" s="109">
        <f t="shared" si="1"/>
        <v>200000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  <c r="EO41" s="75"/>
      <c r="EP41" s="75"/>
      <c r="EQ41" s="75"/>
      <c r="ER41" s="75"/>
      <c r="ES41" s="75"/>
      <c r="ET41" s="75"/>
      <c r="EU41" s="75"/>
      <c r="EV41" s="75"/>
      <c r="EW41" s="75"/>
      <c r="EX41" s="75"/>
      <c r="EY41" s="75"/>
      <c r="EZ41" s="75"/>
      <c r="FA41" s="75"/>
      <c r="FB41" s="75"/>
      <c r="FC41" s="75"/>
      <c r="FD41" s="75"/>
      <c r="FE41" s="75"/>
      <c r="FF41" s="75"/>
      <c r="FG41" s="75"/>
      <c r="FH41" s="75"/>
      <c r="FI41" s="75"/>
      <c r="FJ41" s="75"/>
      <c r="FK41" s="75"/>
      <c r="FL41" s="75"/>
      <c r="FM41" s="75"/>
      <c r="FN41" s="75"/>
      <c r="FO41" s="75"/>
      <c r="FP41" s="75"/>
      <c r="FQ41" s="75"/>
      <c r="FR41" s="75"/>
      <c r="FS41" s="75"/>
      <c r="FT41" s="75"/>
      <c r="FU41" s="75"/>
      <c r="FV41" s="75"/>
      <c r="FW41" s="75"/>
      <c r="FX41" s="75"/>
      <c r="FY41" s="75"/>
      <c r="FZ41" s="75"/>
      <c r="GA41" s="75"/>
      <c r="GB41" s="75"/>
      <c r="GC41" s="75"/>
      <c r="GD41" s="75"/>
      <c r="GE41" s="75"/>
      <c r="GF41" s="75"/>
      <c r="GG41" s="75"/>
      <c r="GH41" s="75"/>
      <c r="GI41" s="75"/>
      <c r="GJ41" s="75"/>
      <c r="GK41" s="75"/>
      <c r="GL41" s="75"/>
      <c r="GM41" s="75"/>
      <c r="GN41" s="75"/>
      <c r="GO41" s="75"/>
      <c r="GP41" s="75"/>
      <c r="GQ41" s="75"/>
      <c r="GR41" s="75"/>
      <c r="GS41" s="75"/>
      <c r="GT41" s="75"/>
      <c r="GU41" s="75"/>
      <c r="GV41" s="75"/>
      <c r="GW41" s="75"/>
      <c r="GX41" s="75"/>
      <c r="GY41" s="75"/>
      <c r="GZ41" s="75"/>
      <c r="HA41" s="75"/>
      <c r="HB41" s="75"/>
      <c r="HC41" s="75"/>
      <c r="HD41" s="75"/>
      <c r="HE41" s="75"/>
      <c r="HF41" s="75"/>
      <c r="HG41" s="75"/>
      <c r="HH41" s="75"/>
      <c r="HI41" s="75"/>
      <c r="HJ41" s="75"/>
      <c r="HK41" s="75"/>
      <c r="HL41" s="75"/>
      <c r="HM41" s="75"/>
      <c r="HN41" s="75"/>
      <c r="HO41" s="75"/>
      <c r="HP41" s="75"/>
      <c r="HQ41" s="75"/>
      <c r="HR41" s="75"/>
      <c r="HS41" s="75"/>
      <c r="HT41" s="75"/>
      <c r="HU41" s="75"/>
      <c r="HV41" s="75"/>
      <c r="HW41" s="75"/>
      <c r="HX41" s="75"/>
      <c r="HY41" s="75"/>
      <c r="HZ41" s="75"/>
      <c r="IA41" s="75"/>
      <c r="IB41" s="75"/>
      <c r="IC41" s="75"/>
      <c r="ID41" s="75"/>
      <c r="IE41" s="75"/>
      <c r="IF41" s="75"/>
      <c r="IG41" s="75"/>
      <c r="IH41" s="75"/>
      <c r="II41" s="75"/>
      <c r="IJ41" s="75"/>
      <c r="IK41" s="75"/>
      <c r="IL41" s="75"/>
      <c r="IM41" s="75"/>
      <c r="IN41" s="75"/>
      <c r="IO41" s="75"/>
      <c r="IP41" s="75"/>
      <c r="IQ41" s="75"/>
      <c r="IR41" s="75"/>
      <c r="IS41" s="75"/>
      <c r="IT41" s="75"/>
      <c r="IU41" s="75"/>
    </row>
    <row r="42" spans="1:255" ht="12" customHeight="1" x14ac:dyDescent="0.25">
      <c r="A42" s="35"/>
      <c r="B42" s="111" t="s">
        <v>28</v>
      </c>
      <c r="C42" s="112"/>
      <c r="D42" s="112"/>
      <c r="E42" s="112"/>
      <c r="F42" s="113"/>
      <c r="G42" s="114">
        <f>SUM(G36:G41)</f>
        <v>626000</v>
      </c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</row>
    <row r="43" spans="1:255" ht="12" customHeight="1" x14ac:dyDescent="0.25">
      <c r="A43" s="35"/>
      <c r="B43" s="15"/>
      <c r="C43" s="16"/>
      <c r="D43" s="16"/>
      <c r="E43" s="16"/>
      <c r="F43" s="17"/>
      <c r="G43" s="17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</row>
    <row r="44" spans="1:255" ht="12" customHeight="1" x14ac:dyDescent="0.25">
      <c r="A44" s="5"/>
      <c r="B44" s="99" t="s">
        <v>29</v>
      </c>
      <c r="C44" s="100"/>
      <c r="D44" s="101"/>
      <c r="E44" s="101"/>
      <c r="F44" s="102"/>
      <c r="G44" s="103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</row>
    <row r="45" spans="1:255" ht="24" customHeight="1" x14ac:dyDescent="0.25">
      <c r="A45" s="5"/>
      <c r="B45" s="104" t="s">
        <v>30</v>
      </c>
      <c r="C45" s="105" t="s">
        <v>31</v>
      </c>
      <c r="D45" s="105" t="s">
        <v>32</v>
      </c>
      <c r="E45" s="104" t="s">
        <v>18</v>
      </c>
      <c r="F45" s="105" t="s">
        <v>19</v>
      </c>
      <c r="G45" s="104" t="s">
        <v>20</v>
      </c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</row>
    <row r="46" spans="1:255" s="76" customFormat="1" ht="12" customHeight="1" x14ac:dyDescent="0.25">
      <c r="A46" s="83"/>
      <c r="B46" s="115" t="s">
        <v>102</v>
      </c>
      <c r="C46" s="107"/>
      <c r="D46" s="107"/>
      <c r="E46" s="107"/>
      <c r="F46" s="108"/>
      <c r="G46" s="109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75"/>
      <c r="EN46" s="75"/>
      <c r="EO46" s="75"/>
      <c r="EP46" s="75"/>
      <c r="EQ46" s="75"/>
      <c r="ER46" s="75"/>
      <c r="ES46" s="75"/>
      <c r="ET46" s="75"/>
      <c r="EU46" s="75"/>
      <c r="EV46" s="75"/>
      <c r="EW46" s="75"/>
      <c r="EX46" s="75"/>
      <c r="EY46" s="75"/>
      <c r="EZ46" s="75"/>
      <c r="FA46" s="75"/>
      <c r="FB46" s="75"/>
      <c r="FC46" s="75"/>
      <c r="FD46" s="75"/>
      <c r="FE46" s="75"/>
      <c r="FF46" s="75"/>
      <c r="FG46" s="75"/>
      <c r="FH46" s="75"/>
      <c r="FI46" s="75"/>
      <c r="FJ46" s="75"/>
      <c r="FK46" s="75"/>
      <c r="FL46" s="75"/>
      <c r="FM46" s="75"/>
      <c r="FN46" s="75"/>
      <c r="FO46" s="75"/>
      <c r="FP46" s="75"/>
      <c r="FQ46" s="75"/>
      <c r="FR46" s="75"/>
      <c r="FS46" s="75"/>
      <c r="FT46" s="75"/>
      <c r="FU46" s="75"/>
      <c r="FV46" s="75"/>
      <c r="FW46" s="75"/>
      <c r="FX46" s="75"/>
      <c r="FY46" s="75"/>
      <c r="FZ46" s="75"/>
      <c r="GA46" s="75"/>
      <c r="GB46" s="75"/>
      <c r="GC46" s="75"/>
      <c r="GD46" s="75"/>
      <c r="GE46" s="75"/>
      <c r="GF46" s="75"/>
      <c r="GG46" s="75"/>
      <c r="GH46" s="75"/>
      <c r="GI46" s="75"/>
      <c r="GJ46" s="75"/>
      <c r="GK46" s="75"/>
      <c r="GL46" s="75"/>
      <c r="GM46" s="75"/>
      <c r="GN46" s="75"/>
      <c r="GO46" s="75"/>
      <c r="GP46" s="75"/>
      <c r="GQ46" s="75"/>
      <c r="GR46" s="75"/>
      <c r="GS46" s="75"/>
      <c r="GT46" s="75"/>
      <c r="GU46" s="75"/>
      <c r="GV46" s="75"/>
      <c r="GW46" s="75"/>
      <c r="GX46" s="75"/>
      <c r="GY46" s="75"/>
      <c r="GZ46" s="75"/>
      <c r="HA46" s="75"/>
      <c r="HB46" s="75"/>
      <c r="HC46" s="75"/>
      <c r="HD46" s="75"/>
      <c r="HE46" s="75"/>
      <c r="HF46" s="75"/>
      <c r="HG46" s="75"/>
      <c r="HH46" s="75"/>
      <c r="HI46" s="75"/>
      <c r="HJ46" s="75"/>
      <c r="HK46" s="75"/>
      <c r="HL46" s="75"/>
      <c r="HM46" s="75"/>
      <c r="HN46" s="75"/>
      <c r="HO46" s="75"/>
      <c r="HP46" s="75"/>
      <c r="HQ46" s="75"/>
      <c r="HR46" s="75"/>
      <c r="HS46" s="75"/>
      <c r="HT46" s="75"/>
      <c r="HU46" s="75"/>
      <c r="HV46" s="75"/>
      <c r="HW46" s="75"/>
      <c r="HX46" s="75"/>
      <c r="HY46" s="75"/>
      <c r="HZ46" s="75"/>
      <c r="IA46" s="75"/>
      <c r="IB46" s="75"/>
      <c r="IC46" s="75"/>
      <c r="ID46" s="75"/>
      <c r="IE46" s="75"/>
      <c r="IF46" s="75"/>
      <c r="IG46" s="75"/>
      <c r="IH46" s="75"/>
      <c r="II46" s="75"/>
      <c r="IJ46" s="75"/>
      <c r="IK46" s="75"/>
      <c r="IL46" s="75"/>
      <c r="IM46" s="75"/>
      <c r="IN46" s="75"/>
      <c r="IO46" s="75"/>
      <c r="IP46" s="75"/>
      <c r="IQ46" s="75"/>
      <c r="IR46" s="75"/>
      <c r="IS46" s="75"/>
      <c r="IT46" s="75"/>
      <c r="IU46" s="75"/>
    </row>
    <row r="47" spans="1:255" s="76" customFormat="1" ht="12" customHeight="1" x14ac:dyDescent="0.25">
      <c r="A47" s="83"/>
      <c r="B47" s="106" t="s">
        <v>124</v>
      </c>
      <c r="C47" s="107" t="s">
        <v>79</v>
      </c>
      <c r="D47" s="107">
        <v>10000</v>
      </c>
      <c r="E47" s="107" t="s">
        <v>96</v>
      </c>
      <c r="F47" s="108">
        <v>180</v>
      </c>
      <c r="G47" s="109">
        <f>+D47*F47</f>
        <v>1800000</v>
      </c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75"/>
      <c r="EO47" s="75"/>
      <c r="EP47" s="75"/>
      <c r="EQ47" s="75"/>
      <c r="ER47" s="75"/>
      <c r="ES47" s="75"/>
      <c r="ET47" s="75"/>
      <c r="EU47" s="75"/>
      <c r="EV47" s="75"/>
      <c r="EW47" s="75"/>
      <c r="EX47" s="75"/>
      <c r="EY47" s="75"/>
      <c r="EZ47" s="75"/>
      <c r="FA47" s="75"/>
      <c r="FB47" s="75"/>
      <c r="FC47" s="75"/>
      <c r="FD47" s="75"/>
      <c r="FE47" s="75"/>
      <c r="FF47" s="75"/>
      <c r="FG47" s="75"/>
      <c r="FH47" s="75"/>
      <c r="FI47" s="75"/>
      <c r="FJ47" s="75"/>
      <c r="FK47" s="75"/>
      <c r="FL47" s="75"/>
      <c r="FM47" s="75"/>
      <c r="FN47" s="75"/>
      <c r="FO47" s="75"/>
      <c r="FP47" s="75"/>
      <c r="FQ47" s="75"/>
      <c r="FR47" s="75"/>
      <c r="FS47" s="75"/>
      <c r="FT47" s="75"/>
      <c r="FU47" s="75"/>
      <c r="FV47" s="75"/>
      <c r="FW47" s="75"/>
      <c r="FX47" s="75"/>
      <c r="FY47" s="75"/>
      <c r="FZ47" s="75"/>
      <c r="GA47" s="75"/>
      <c r="GB47" s="75"/>
      <c r="GC47" s="75"/>
      <c r="GD47" s="75"/>
      <c r="GE47" s="75"/>
      <c r="GF47" s="75"/>
      <c r="GG47" s="75"/>
      <c r="GH47" s="75"/>
      <c r="GI47" s="75"/>
      <c r="GJ47" s="75"/>
      <c r="GK47" s="75"/>
      <c r="GL47" s="75"/>
      <c r="GM47" s="75"/>
      <c r="GN47" s="75"/>
      <c r="GO47" s="75"/>
      <c r="GP47" s="75"/>
      <c r="GQ47" s="75"/>
      <c r="GR47" s="75"/>
      <c r="GS47" s="75"/>
      <c r="GT47" s="75"/>
      <c r="GU47" s="75"/>
      <c r="GV47" s="75"/>
      <c r="GW47" s="75"/>
      <c r="GX47" s="75"/>
      <c r="GY47" s="75"/>
      <c r="GZ47" s="75"/>
      <c r="HA47" s="75"/>
      <c r="HB47" s="75"/>
      <c r="HC47" s="75"/>
      <c r="HD47" s="75"/>
      <c r="HE47" s="75"/>
      <c r="HF47" s="75"/>
      <c r="HG47" s="75"/>
      <c r="HH47" s="75"/>
      <c r="HI47" s="75"/>
      <c r="HJ47" s="75"/>
      <c r="HK47" s="75"/>
      <c r="HL47" s="75"/>
      <c r="HM47" s="75"/>
      <c r="HN47" s="75"/>
      <c r="HO47" s="75"/>
      <c r="HP47" s="75"/>
      <c r="HQ47" s="75"/>
      <c r="HR47" s="75"/>
      <c r="HS47" s="75"/>
      <c r="HT47" s="75"/>
      <c r="HU47" s="75"/>
      <c r="HV47" s="75"/>
      <c r="HW47" s="75"/>
      <c r="HX47" s="75"/>
      <c r="HY47" s="75"/>
      <c r="HZ47" s="75"/>
      <c r="IA47" s="75"/>
      <c r="IB47" s="75"/>
      <c r="IC47" s="75"/>
      <c r="ID47" s="75"/>
      <c r="IE47" s="75"/>
      <c r="IF47" s="75"/>
      <c r="IG47" s="75"/>
      <c r="IH47" s="75"/>
      <c r="II47" s="75"/>
      <c r="IJ47" s="75"/>
      <c r="IK47" s="75"/>
      <c r="IL47" s="75"/>
      <c r="IM47" s="75"/>
      <c r="IN47" s="75"/>
      <c r="IO47" s="75"/>
      <c r="IP47" s="75"/>
      <c r="IQ47" s="75"/>
      <c r="IR47" s="75"/>
      <c r="IS47" s="75"/>
      <c r="IT47" s="75"/>
      <c r="IU47" s="75"/>
    </row>
    <row r="48" spans="1:255" s="76" customFormat="1" ht="12" customHeight="1" x14ac:dyDescent="0.25">
      <c r="A48" s="83"/>
      <c r="B48" s="115" t="s">
        <v>33</v>
      </c>
      <c r="C48" s="107"/>
      <c r="D48" s="107"/>
      <c r="E48" s="107"/>
      <c r="F48" s="108"/>
      <c r="G48" s="109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  <c r="EN48" s="75"/>
      <c r="EO48" s="75"/>
      <c r="EP48" s="75"/>
      <c r="EQ48" s="75"/>
      <c r="ER48" s="75"/>
      <c r="ES48" s="75"/>
      <c r="ET48" s="75"/>
      <c r="EU48" s="75"/>
      <c r="EV48" s="75"/>
      <c r="EW48" s="75"/>
      <c r="EX48" s="75"/>
      <c r="EY48" s="75"/>
      <c r="EZ48" s="75"/>
      <c r="FA48" s="75"/>
      <c r="FB48" s="75"/>
      <c r="FC48" s="75"/>
      <c r="FD48" s="75"/>
      <c r="FE48" s="75"/>
      <c r="FF48" s="75"/>
      <c r="FG48" s="75"/>
      <c r="FH48" s="75"/>
      <c r="FI48" s="75"/>
      <c r="FJ48" s="75"/>
      <c r="FK48" s="75"/>
      <c r="FL48" s="75"/>
      <c r="FM48" s="75"/>
      <c r="FN48" s="75"/>
      <c r="FO48" s="75"/>
      <c r="FP48" s="75"/>
      <c r="FQ48" s="75"/>
      <c r="FR48" s="75"/>
      <c r="FS48" s="75"/>
      <c r="FT48" s="75"/>
      <c r="FU48" s="75"/>
      <c r="FV48" s="75"/>
      <c r="FW48" s="75"/>
      <c r="FX48" s="75"/>
      <c r="FY48" s="75"/>
      <c r="FZ48" s="75"/>
      <c r="GA48" s="75"/>
      <c r="GB48" s="75"/>
      <c r="GC48" s="75"/>
      <c r="GD48" s="75"/>
      <c r="GE48" s="75"/>
      <c r="GF48" s="75"/>
      <c r="GG48" s="75"/>
      <c r="GH48" s="75"/>
      <c r="GI48" s="75"/>
      <c r="GJ48" s="75"/>
      <c r="GK48" s="75"/>
      <c r="GL48" s="75"/>
      <c r="GM48" s="75"/>
      <c r="GN48" s="75"/>
      <c r="GO48" s="75"/>
      <c r="GP48" s="75"/>
      <c r="GQ48" s="75"/>
      <c r="GR48" s="75"/>
      <c r="GS48" s="75"/>
      <c r="GT48" s="75"/>
      <c r="GU48" s="75"/>
      <c r="GV48" s="75"/>
      <c r="GW48" s="75"/>
      <c r="GX48" s="75"/>
      <c r="GY48" s="75"/>
      <c r="GZ48" s="75"/>
      <c r="HA48" s="75"/>
      <c r="HB48" s="75"/>
      <c r="HC48" s="75"/>
      <c r="HD48" s="75"/>
      <c r="HE48" s="75"/>
      <c r="HF48" s="75"/>
      <c r="HG48" s="75"/>
      <c r="HH48" s="75"/>
      <c r="HI48" s="75"/>
      <c r="HJ48" s="75"/>
      <c r="HK48" s="75"/>
      <c r="HL48" s="75"/>
      <c r="HM48" s="75"/>
      <c r="HN48" s="75"/>
      <c r="HO48" s="75"/>
      <c r="HP48" s="75"/>
      <c r="HQ48" s="75"/>
      <c r="HR48" s="75"/>
      <c r="HS48" s="75"/>
      <c r="HT48" s="75"/>
      <c r="HU48" s="75"/>
      <c r="HV48" s="75"/>
      <c r="HW48" s="75"/>
      <c r="HX48" s="75"/>
      <c r="HY48" s="75"/>
      <c r="HZ48" s="75"/>
      <c r="IA48" s="75"/>
      <c r="IB48" s="75"/>
      <c r="IC48" s="75"/>
      <c r="ID48" s="75"/>
      <c r="IE48" s="75"/>
      <c r="IF48" s="75"/>
      <c r="IG48" s="75"/>
      <c r="IH48" s="75"/>
      <c r="II48" s="75"/>
      <c r="IJ48" s="75"/>
      <c r="IK48" s="75"/>
      <c r="IL48" s="75"/>
      <c r="IM48" s="75"/>
      <c r="IN48" s="75"/>
      <c r="IO48" s="75"/>
      <c r="IP48" s="75"/>
      <c r="IQ48" s="75"/>
      <c r="IR48" s="75"/>
      <c r="IS48" s="75"/>
      <c r="IT48" s="75"/>
      <c r="IU48" s="75"/>
    </row>
    <row r="49" spans="1:255" s="76" customFormat="1" ht="12" customHeight="1" x14ac:dyDescent="0.25">
      <c r="A49" s="83"/>
      <c r="B49" s="106" t="s">
        <v>80</v>
      </c>
      <c r="C49" s="107" t="s">
        <v>34</v>
      </c>
      <c r="D49" s="107">
        <v>400</v>
      </c>
      <c r="E49" s="107" t="s">
        <v>96</v>
      </c>
      <c r="F49" s="108">
        <v>1160</v>
      </c>
      <c r="G49" s="109">
        <f>+D49*F49</f>
        <v>464000</v>
      </c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  <c r="EO49" s="75"/>
      <c r="EP49" s="75"/>
      <c r="EQ49" s="75"/>
      <c r="ER49" s="75"/>
      <c r="ES49" s="75"/>
      <c r="ET49" s="75"/>
      <c r="EU49" s="75"/>
      <c r="EV49" s="75"/>
      <c r="EW49" s="75"/>
      <c r="EX49" s="75"/>
      <c r="EY49" s="75"/>
      <c r="EZ49" s="75"/>
      <c r="FA49" s="75"/>
      <c r="FB49" s="75"/>
      <c r="FC49" s="75"/>
      <c r="FD49" s="75"/>
      <c r="FE49" s="75"/>
      <c r="FF49" s="75"/>
      <c r="FG49" s="75"/>
      <c r="FH49" s="75"/>
      <c r="FI49" s="75"/>
      <c r="FJ49" s="75"/>
      <c r="FK49" s="75"/>
      <c r="FL49" s="75"/>
      <c r="FM49" s="75"/>
      <c r="FN49" s="75"/>
      <c r="FO49" s="75"/>
      <c r="FP49" s="75"/>
      <c r="FQ49" s="75"/>
      <c r="FR49" s="75"/>
      <c r="FS49" s="75"/>
      <c r="FT49" s="75"/>
      <c r="FU49" s="75"/>
      <c r="FV49" s="75"/>
      <c r="FW49" s="75"/>
      <c r="FX49" s="75"/>
      <c r="FY49" s="75"/>
      <c r="FZ49" s="75"/>
      <c r="GA49" s="75"/>
      <c r="GB49" s="75"/>
      <c r="GC49" s="75"/>
      <c r="GD49" s="75"/>
      <c r="GE49" s="75"/>
      <c r="GF49" s="75"/>
      <c r="GG49" s="75"/>
      <c r="GH49" s="75"/>
      <c r="GI49" s="75"/>
      <c r="GJ49" s="75"/>
      <c r="GK49" s="75"/>
      <c r="GL49" s="75"/>
      <c r="GM49" s="75"/>
      <c r="GN49" s="75"/>
      <c r="GO49" s="75"/>
      <c r="GP49" s="75"/>
      <c r="GQ49" s="75"/>
      <c r="GR49" s="75"/>
      <c r="GS49" s="75"/>
      <c r="GT49" s="75"/>
      <c r="GU49" s="75"/>
      <c r="GV49" s="75"/>
      <c r="GW49" s="75"/>
      <c r="GX49" s="75"/>
      <c r="GY49" s="75"/>
      <c r="GZ49" s="75"/>
      <c r="HA49" s="75"/>
      <c r="HB49" s="75"/>
      <c r="HC49" s="75"/>
      <c r="HD49" s="75"/>
      <c r="HE49" s="75"/>
      <c r="HF49" s="75"/>
      <c r="HG49" s="75"/>
      <c r="HH49" s="75"/>
      <c r="HI49" s="75"/>
      <c r="HJ49" s="75"/>
      <c r="HK49" s="75"/>
      <c r="HL49" s="75"/>
      <c r="HM49" s="75"/>
      <c r="HN49" s="75"/>
      <c r="HO49" s="75"/>
      <c r="HP49" s="75"/>
      <c r="HQ49" s="75"/>
      <c r="HR49" s="75"/>
      <c r="HS49" s="75"/>
      <c r="HT49" s="75"/>
      <c r="HU49" s="75"/>
      <c r="HV49" s="75"/>
      <c r="HW49" s="75"/>
      <c r="HX49" s="75"/>
      <c r="HY49" s="75"/>
      <c r="HZ49" s="75"/>
      <c r="IA49" s="75"/>
      <c r="IB49" s="75"/>
      <c r="IC49" s="75"/>
      <c r="ID49" s="75"/>
      <c r="IE49" s="75"/>
      <c r="IF49" s="75"/>
      <c r="IG49" s="75"/>
      <c r="IH49" s="75"/>
      <c r="II49" s="75"/>
      <c r="IJ49" s="75"/>
      <c r="IK49" s="75"/>
      <c r="IL49" s="75"/>
      <c r="IM49" s="75"/>
      <c r="IN49" s="75"/>
      <c r="IO49" s="75"/>
      <c r="IP49" s="75"/>
      <c r="IQ49" s="75"/>
      <c r="IR49" s="75"/>
      <c r="IS49" s="75"/>
      <c r="IT49" s="75"/>
      <c r="IU49" s="75"/>
    </row>
    <row r="50" spans="1:255" s="76" customFormat="1" ht="12" customHeight="1" x14ac:dyDescent="0.25">
      <c r="A50" s="83"/>
      <c r="B50" s="106" t="s">
        <v>81</v>
      </c>
      <c r="C50" s="107" t="s">
        <v>34</v>
      </c>
      <c r="D50" s="107">
        <v>300</v>
      </c>
      <c r="E50" s="107" t="s">
        <v>68</v>
      </c>
      <c r="F50" s="108">
        <v>1200</v>
      </c>
      <c r="G50" s="109">
        <f>+D50*F50</f>
        <v>360000</v>
      </c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  <c r="EN50" s="75"/>
      <c r="EO50" s="75"/>
      <c r="EP50" s="75"/>
      <c r="EQ50" s="75"/>
      <c r="ER50" s="75"/>
      <c r="ES50" s="75"/>
      <c r="ET50" s="75"/>
      <c r="EU50" s="75"/>
      <c r="EV50" s="75"/>
      <c r="EW50" s="75"/>
      <c r="EX50" s="75"/>
      <c r="EY50" s="75"/>
      <c r="EZ50" s="75"/>
      <c r="FA50" s="75"/>
      <c r="FB50" s="75"/>
      <c r="FC50" s="75"/>
      <c r="FD50" s="75"/>
      <c r="FE50" s="75"/>
      <c r="FF50" s="75"/>
      <c r="FG50" s="75"/>
      <c r="FH50" s="75"/>
      <c r="FI50" s="75"/>
      <c r="FJ50" s="75"/>
      <c r="FK50" s="75"/>
      <c r="FL50" s="75"/>
      <c r="FM50" s="75"/>
      <c r="FN50" s="75"/>
      <c r="FO50" s="75"/>
      <c r="FP50" s="75"/>
      <c r="FQ50" s="75"/>
      <c r="FR50" s="75"/>
      <c r="FS50" s="75"/>
      <c r="FT50" s="75"/>
      <c r="FU50" s="75"/>
      <c r="FV50" s="75"/>
      <c r="FW50" s="75"/>
      <c r="FX50" s="75"/>
      <c r="FY50" s="75"/>
      <c r="FZ50" s="75"/>
      <c r="GA50" s="75"/>
      <c r="GB50" s="75"/>
      <c r="GC50" s="75"/>
      <c r="GD50" s="75"/>
      <c r="GE50" s="75"/>
      <c r="GF50" s="75"/>
      <c r="GG50" s="75"/>
      <c r="GH50" s="75"/>
      <c r="GI50" s="75"/>
      <c r="GJ50" s="75"/>
      <c r="GK50" s="75"/>
      <c r="GL50" s="75"/>
      <c r="GM50" s="75"/>
      <c r="GN50" s="75"/>
      <c r="GO50" s="75"/>
      <c r="GP50" s="75"/>
      <c r="GQ50" s="75"/>
      <c r="GR50" s="75"/>
      <c r="GS50" s="75"/>
      <c r="GT50" s="75"/>
      <c r="GU50" s="75"/>
      <c r="GV50" s="75"/>
      <c r="GW50" s="75"/>
      <c r="GX50" s="75"/>
      <c r="GY50" s="75"/>
      <c r="GZ50" s="75"/>
      <c r="HA50" s="75"/>
      <c r="HB50" s="75"/>
      <c r="HC50" s="75"/>
      <c r="HD50" s="75"/>
      <c r="HE50" s="75"/>
      <c r="HF50" s="75"/>
      <c r="HG50" s="75"/>
      <c r="HH50" s="75"/>
      <c r="HI50" s="75"/>
      <c r="HJ50" s="75"/>
      <c r="HK50" s="75"/>
      <c r="HL50" s="75"/>
      <c r="HM50" s="75"/>
      <c r="HN50" s="75"/>
      <c r="HO50" s="75"/>
      <c r="HP50" s="75"/>
      <c r="HQ50" s="75"/>
      <c r="HR50" s="75"/>
      <c r="HS50" s="75"/>
      <c r="HT50" s="75"/>
      <c r="HU50" s="75"/>
      <c r="HV50" s="75"/>
      <c r="HW50" s="75"/>
      <c r="HX50" s="75"/>
      <c r="HY50" s="75"/>
      <c r="HZ50" s="75"/>
      <c r="IA50" s="75"/>
      <c r="IB50" s="75"/>
      <c r="IC50" s="75"/>
      <c r="ID50" s="75"/>
      <c r="IE50" s="75"/>
      <c r="IF50" s="75"/>
      <c r="IG50" s="75"/>
      <c r="IH50" s="75"/>
      <c r="II50" s="75"/>
      <c r="IJ50" s="75"/>
      <c r="IK50" s="75"/>
      <c r="IL50" s="75"/>
      <c r="IM50" s="75"/>
      <c r="IN50" s="75"/>
      <c r="IO50" s="75"/>
      <c r="IP50" s="75"/>
      <c r="IQ50" s="75"/>
      <c r="IR50" s="75"/>
      <c r="IS50" s="75"/>
      <c r="IT50" s="75"/>
      <c r="IU50" s="75"/>
    </row>
    <row r="51" spans="1:255" s="76" customFormat="1" ht="12" customHeight="1" x14ac:dyDescent="0.25">
      <c r="A51" s="83"/>
      <c r="B51" s="106" t="s">
        <v>82</v>
      </c>
      <c r="C51" s="107" t="s">
        <v>34</v>
      </c>
      <c r="D51" s="107">
        <v>300</v>
      </c>
      <c r="E51" s="107" t="s">
        <v>68</v>
      </c>
      <c r="F51" s="108">
        <v>1920</v>
      </c>
      <c r="G51" s="109">
        <f>+D51*F51</f>
        <v>576000</v>
      </c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5"/>
      <c r="EK51" s="75"/>
      <c r="EL51" s="75"/>
      <c r="EM51" s="75"/>
      <c r="EN51" s="75"/>
      <c r="EO51" s="75"/>
      <c r="EP51" s="75"/>
      <c r="EQ51" s="75"/>
      <c r="ER51" s="75"/>
      <c r="ES51" s="75"/>
      <c r="ET51" s="75"/>
      <c r="EU51" s="75"/>
      <c r="EV51" s="75"/>
      <c r="EW51" s="75"/>
      <c r="EX51" s="75"/>
      <c r="EY51" s="75"/>
      <c r="EZ51" s="75"/>
      <c r="FA51" s="75"/>
      <c r="FB51" s="75"/>
      <c r="FC51" s="75"/>
      <c r="FD51" s="75"/>
      <c r="FE51" s="75"/>
      <c r="FF51" s="75"/>
      <c r="FG51" s="75"/>
      <c r="FH51" s="75"/>
      <c r="FI51" s="75"/>
      <c r="FJ51" s="75"/>
      <c r="FK51" s="75"/>
      <c r="FL51" s="75"/>
      <c r="FM51" s="75"/>
      <c r="FN51" s="75"/>
      <c r="FO51" s="75"/>
      <c r="FP51" s="75"/>
      <c r="FQ51" s="75"/>
      <c r="FR51" s="75"/>
      <c r="FS51" s="75"/>
      <c r="FT51" s="75"/>
      <c r="FU51" s="75"/>
      <c r="FV51" s="75"/>
      <c r="FW51" s="75"/>
      <c r="FX51" s="75"/>
      <c r="FY51" s="75"/>
      <c r="FZ51" s="75"/>
      <c r="GA51" s="75"/>
      <c r="GB51" s="75"/>
      <c r="GC51" s="75"/>
      <c r="GD51" s="75"/>
      <c r="GE51" s="75"/>
      <c r="GF51" s="75"/>
      <c r="GG51" s="75"/>
      <c r="GH51" s="75"/>
      <c r="GI51" s="75"/>
      <c r="GJ51" s="75"/>
      <c r="GK51" s="75"/>
      <c r="GL51" s="75"/>
      <c r="GM51" s="75"/>
      <c r="GN51" s="75"/>
      <c r="GO51" s="75"/>
      <c r="GP51" s="75"/>
      <c r="GQ51" s="75"/>
      <c r="GR51" s="75"/>
      <c r="GS51" s="75"/>
      <c r="GT51" s="75"/>
      <c r="GU51" s="75"/>
      <c r="GV51" s="75"/>
      <c r="GW51" s="75"/>
      <c r="GX51" s="75"/>
      <c r="GY51" s="75"/>
      <c r="GZ51" s="75"/>
      <c r="HA51" s="75"/>
      <c r="HB51" s="75"/>
      <c r="HC51" s="75"/>
      <c r="HD51" s="75"/>
      <c r="HE51" s="75"/>
      <c r="HF51" s="75"/>
      <c r="HG51" s="75"/>
      <c r="HH51" s="75"/>
      <c r="HI51" s="75"/>
      <c r="HJ51" s="75"/>
      <c r="HK51" s="75"/>
      <c r="HL51" s="75"/>
      <c r="HM51" s="75"/>
      <c r="HN51" s="75"/>
      <c r="HO51" s="75"/>
      <c r="HP51" s="75"/>
      <c r="HQ51" s="75"/>
      <c r="HR51" s="75"/>
      <c r="HS51" s="75"/>
      <c r="HT51" s="75"/>
      <c r="HU51" s="75"/>
      <c r="HV51" s="75"/>
      <c r="HW51" s="75"/>
      <c r="HX51" s="75"/>
      <c r="HY51" s="75"/>
      <c r="HZ51" s="75"/>
      <c r="IA51" s="75"/>
      <c r="IB51" s="75"/>
      <c r="IC51" s="75"/>
      <c r="ID51" s="75"/>
      <c r="IE51" s="75"/>
      <c r="IF51" s="75"/>
      <c r="IG51" s="75"/>
      <c r="IH51" s="75"/>
      <c r="II51" s="75"/>
      <c r="IJ51" s="75"/>
      <c r="IK51" s="75"/>
      <c r="IL51" s="75"/>
      <c r="IM51" s="75"/>
      <c r="IN51" s="75"/>
      <c r="IO51" s="75"/>
      <c r="IP51" s="75"/>
      <c r="IQ51" s="75"/>
      <c r="IR51" s="75"/>
      <c r="IS51" s="75"/>
      <c r="IT51" s="75"/>
      <c r="IU51" s="75"/>
    </row>
    <row r="52" spans="1:255" s="76" customFormat="1" ht="12" customHeight="1" x14ac:dyDescent="0.25">
      <c r="A52" s="83"/>
      <c r="B52" s="115" t="s">
        <v>83</v>
      </c>
      <c r="C52" s="107"/>
      <c r="D52" s="107"/>
      <c r="E52" s="107"/>
      <c r="F52" s="108"/>
      <c r="G52" s="109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75"/>
      <c r="EN52" s="75"/>
      <c r="EO52" s="75"/>
      <c r="EP52" s="75"/>
      <c r="EQ52" s="75"/>
      <c r="ER52" s="75"/>
      <c r="ES52" s="75"/>
      <c r="ET52" s="75"/>
      <c r="EU52" s="75"/>
      <c r="EV52" s="75"/>
      <c r="EW52" s="75"/>
      <c r="EX52" s="75"/>
      <c r="EY52" s="75"/>
      <c r="EZ52" s="75"/>
      <c r="FA52" s="75"/>
      <c r="FB52" s="75"/>
      <c r="FC52" s="75"/>
      <c r="FD52" s="75"/>
      <c r="FE52" s="75"/>
      <c r="FF52" s="75"/>
      <c r="FG52" s="75"/>
      <c r="FH52" s="75"/>
      <c r="FI52" s="75"/>
      <c r="FJ52" s="75"/>
      <c r="FK52" s="75"/>
      <c r="FL52" s="75"/>
      <c r="FM52" s="75"/>
      <c r="FN52" s="75"/>
      <c r="FO52" s="75"/>
      <c r="FP52" s="75"/>
      <c r="FQ52" s="75"/>
      <c r="FR52" s="75"/>
      <c r="FS52" s="75"/>
      <c r="FT52" s="75"/>
      <c r="FU52" s="75"/>
      <c r="FV52" s="75"/>
      <c r="FW52" s="75"/>
      <c r="FX52" s="75"/>
      <c r="FY52" s="75"/>
      <c r="FZ52" s="75"/>
      <c r="GA52" s="75"/>
      <c r="GB52" s="75"/>
      <c r="GC52" s="75"/>
      <c r="GD52" s="75"/>
      <c r="GE52" s="75"/>
      <c r="GF52" s="75"/>
      <c r="GG52" s="75"/>
      <c r="GH52" s="75"/>
      <c r="GI52" s="75"/>
      <c r="GJ52" s="75"/>
      <c r="GK52" s="75"/>
      <c r="GL52" s="75"/>
      <c r="GM52" s="75"/>
      <c r="GN52" s="75"/>
      <c r="GO52" s="75"/>
      <c r="GP52" s="75"/>
      <c r="GQ52" s="75"/>
      <c r="GR52" s="75"/>
      <c r="GS52" s="75"/>
      <c r="GT52" s="75"/>
      <c r="GU52" s="75"/>
      <c r="GV52" s="75"/>
      <c r="GW52" s="75"/>
      <c r="GX52" s="75"/>
      <c r="GY52" s="75"/>
      <c r="GZ52" s="75"/>
      <c r="HA52" s="75"/>
      <c r="HB52" s="75"/>
      <c r="HC52" s="75"/>
      <c r="HD52" s="75"/>
      <c r="HE52" s="75"/>
      <c r="HF52" s="75"/>
      <c r="HG52" s="75"/>
      <c r="HH52" s="75"/>
      <c r="HI52" s="75"/>
      <c r="HJ52" s="75"/>
      <c r="HK52" s="75"/>
      <c r="HL52" s="75"/>
      <c r="HM52" s="75"/>
      <c r="HN52" s="75"/>
      <c r="HO52" s="75"/>
      <c r="HP52" s="75"/>
      <c r="HQ52" s="75"/>
      <c r="HR52" s="75"/>
      <c r="HS52" s="75"/>
      <c r="HT52" s="75"/>
      <c r="HU52" s="75"/>
      <c r="HV52" s="75"/>
      <c r="HW52" s="75"/>
      <c r="HX52" s="75"/>
      <c r="HY52" s="75"/>
      <c r="HZ52" s="75"/>
      <c r="IA52" s="75"/>
      <c r="IB52" s="75"/>
      <c r="IC52" s="75"/>
      <c r="ID52" s="75"/>
      <c r="IE52" s="75"/>
      <c r="IF52" s="75"/>
      <c r="IG52" s="75"/>
      <c r="IH52" s="75"/>
      <c r="II52" s="75"/>
      <c r="IJ52" s="75"/>
      <c r="IK52" s="75"/>
      <c r="IL52" s="75"/>
      <c r="IM52" s="75"/>
      <c r="IN52" s="75"/>
      <c r="IO52" s="75"/>
      <c r="IP52" s="75"/>
      <c r="IQ52" s="75"/>
      <c r="IR52" s="75"/>
      <c r="IS52" s="75"/>
      <c r="IT52" s="75"/>
      <c r="IU52" s="75"/>
    </row>
    <row r="53" spans="1:255" s="76" customFormat="1" ht="12" customHeight="1" x14ac:dyDescent="0.25">
      <c r="A53" s="83"/>
      <c r="B53" s="106" t="s">
        <v>119</v>
      </c>
      <c r="C53" s="107" t="s">
        <v>34</v>
      </c>
      <c r="D53" s="107">
        <v>3</v>
      </c>
      <c r="E53" s="107" t="s">
        <v>67</v>
      </c>
      <c r="F53" s="108">
        <v>87700</v>
      </c>
      <c r="G53" s="109">
        <f>+D53*F53</f>
        <v>263100</v>
      </c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  <c r="EO53" s="75"/>
      <c r="EP53" s="75"/>
      <c r="EQ53" s="75"/>
      <c r="ER53" s="75"/>
      <c r="ES53" s="75"/>
      <c r="ET53" s="75"/>
      <c r="EU53" s="75"/>
      <c r="EV53" s="75"/>
      <c r="EW53" s="75"/>
      <c r="EX53" s="75"/>
      <c r="EY53" s="75"/>
      <c r="EZ53" s="75"/>
      <c r="FA53" s="75"/>
      <c r="FB53" s="75"/>
      <c r="FC53" s="75"/>
      <c r="FD53" s="75"/>
      <c r="FE53" s="75"/>
      <c r="FF53" s="75"/>
      <c r="FG53" s="75"/>
      <c r="FH53" s="75"/>
      <c r="FI53" s="75"/>
      <c r="FJ53" s="75"/>
      <c r="FK53" s="75"/>
      <c r="FL53" s="75"/>
      <c r="FM53" s="75"/>
      <c r="FN53" s="75"/>
      <c r="FO53" s="75"/>
      <c r="FP53" s="75"/>
      <c r="FQ53" s="75"/>
      <c r="FR53" s="75"/>
      <c r="FS53" s="75"/>
      <c r="FT53" s="75"/>
      <c r="FU53" s="75"/>
      <c r="FV53" s="75"/>
      <c r="FW53" s="75"/>
      <c r="FX53" s="75"/>
      <c r="FY53" s="75"/>
      <c r="FZ53" s="75"/>
      <c r="GA53" s="75"/>
      <c r="GB53" s="75"/>
      <c r="GC53" s="75"/>
      <c r="GD53" s="75"/>
      <c r="GE53" s="75"/>
      <c r="GF53" s="75"/>
      <c r="GG53" s="75"/>
      <c r="GH53" s="75"/>
      <c r="GI53" s="75"/>
      <c r="GJ53" s="75"/>
      <c r="GK53" s="75"/>
      <c r="GL53" s="75"/>
      <c r="GM53" s="75"/>
      <c r="GN53" s="75"/>
      <c r="GO53" s="75"/>
      <c r="GP53" s="75"/>
      <c r="GQ53" s="75"/>
      <c r="GR53" s="75"/>
      <c r="GS53" s="75"/>
      <c r="GT53" s="75"/>
      <c r="GU53" s="75"/>
      <c r="GV53" s="75"/>
      <c r="GW53" s="75"/>
      <c r="GX53" s="75"/>
      <c r="GY53" s="75"/>
      <c r="GZ53" s="75"/>
      <c r="HA53" s="75"/>
      <c r="HB53" s="75"/>
      <c r="HC53" s="75"/>
      <c r="HD53" s="75"/>
      <c r="HE53" s="75"/>
      <c r="HF53" s="75"/>
      <c r="HG53" s="75"/>
      <c r="HH53" s="75"/>
      <c r="HI53" s="75"/>
      <c r="HJ53" s="75"/>
      <c r="HK53" s="75"/>
      <c r="HL53" s="75"/>
      <c r="HM53" s="75"/>
      <c r="HN53" s="75"/>
      <c r="HO53" s="75"/>
      <c r="HP53" s="75"/>
      <c r="HQ53" s="75"/>
      <c r="HR53" s="75"/>
      <c r="HS53" s="75"/>
      <c r="HT53" s="75"/>
      <c r="HU53" s="75"/>
      <c r="HV53" s="75"/>
      <c r="HW53" s="75"/>
      <c r="HX53" s="75"/>
      <c r="HY53" s="75"/>
      <c r="HZ53" s="75"/>
      <c r="IA53" s="75"/>
      <c r="IB53" s="75"/>
      <c r="IC53" s="75"/>
      <c r="ID53" s="75"/>
      <c r="IE53" s="75"/>
      <c r="IF53" s="75"/>
      <c r="IG53" s="75"/>
      <c r="IH53" s="75"/>
      <c r="II53" s="75"/>
      <c r="IJ53" s="75"/>
      <c r="IK53" s="75"/>
      <c r="IL53" s="75"/>
      <c r="IM53" s="75"/>
      <c r="IN53" s="75"/>
      <c r="IO53" s="75"/>
      <c r="IP53" s="75"/>
      <c r="IQ53" s="75"/>
      <c r="IR53" s="75"/>
      <c r="IS53" s="75"/>
      <c r="IT53" s="75"/>
      <c r="IU53" s="75"/>
    </row>
    <row r="54" spans="1:255" s="76" customFormat="1" ht="12" customHeight="1" x14ac:dyDescent="0.25">
      <c r="A54" s="83"/>
      <c r="B54" s="106" t="s">
        <v>120</v>
      </c>
      <c r="C54" s="107" t="s">
        <v>84</v>
      </c>
      <c r="D54" s="107">
        <v>5</v>
      </c>
      <c r="E54" s="107" t="s">
        <v>70</v>
      </c>
      <c r="F54" s="108">
        <v>32000</v>
      </c>
      <c r="G54" s="109">
        <f>+D54*F54</f>
        <v>160000</v>
      </c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  <c r="EC54" s="75"/>
      <c r="ED54" s="75"/>
      <c r="EE54" s="75"/>
      <c r="EF54" s="75"/>
      <c r="EG54" s="75"/>
      <c r="EH54" s="75"/>
      <c r="EI54" s="75"/>
      <c r="EJ54" s="75"/>
      <c r="EK54" s="75"/>
      <c r="EL54" s="75"/>
      <c r="EM54" s="75"/>
      <c r="EN54" s="75"/>
      <c r="EO54" s="75"/>
      <c r="EP54" s="75"/>
      <c r="EQ54" s="75"/>
      <c r="ER54" s="75"/>
      <c r="ES54" s="75"/>
      <c r="ET54" s="75"/>
      <c r="EU54" s="75"/>
      <c r="EV54" s="75"/>
      <c r="EW54" s="75"/>
      <c r="EX54" s="75"/>
      <c r="EY54" s="75"/>
      <c r="EZ54" s="75"/>
      <c r="FA54" s="75"/>
      <c r="FB54" s="75"/>
      <c r="FC54" s="75"/>
      <c r="FD54" s="75"/>
      <c r="FE54" s="75"/>
      <c r="FF54" s="75"/>
      <c r="FG54" s="75"/>
      <c r="FH54" s="75"/>
      <c r="FI54" s="75"/>
      <c r="FJ54" s="75"/>
      <c r="FK54" s="75"/>
      <c r="FL54" s="75"/>
      <c r="FM54" s="75"/>
      <c r="FN54" s="75"/>
      <c r="FO54" s="75"/>
      <c r="FP54" s="75"/>
      <c r="FQ54" s="75"/>
      <c r="FR54" s="75"/>
      <c r="FS54" s="75"/>
      <c r="FT54" s="75"/>
      <c r="FU54" s="75"/>
      <c r="FV54" s="75"/>
      <c r="FW54" s="75"/>
      <c r="FX54" s="75"/>
      <c r="FY54" s="75"/>
      <c r="FZ54" s="75"/>
      <c r="GA54" s="75"/>
      <c r="GB54" s="75"/>
      <c r="GC54" s="75"/>
      <c r="GD54" s="75"/>
      <c r="GE54" s="75"/>
      <c r="GF54" s="75"/>
      <c r="GG54" s="75"/>
      <c r="GH54" s="75"/>
      <c r="GI54" s="75"/>
      <c r="GJ54" s="75"/>
      <c r="GK54" s="75"/>
      <c r="GL54" s="75"/>
      <c r="GM54" s="75"/>
      <c r="GN54" s="75"/>
      <c r="GO54" s="75"/>
      <c r="GP54" s="75"/>
      <c r="GQ54" s="75"/>
      <c r="GR54" s="75"/>
      <c r="GS54" s="75"/>
      <c r="GT54" s="75"/>
      <c r="GU54" s="75"/>
      <c r="GV54" s="75"/>
      <c r="GW54" s="75"/>
      <c r="GX54" s="75"/>
      <c r="GY54" s="75"/>
      <c r="GZ54" s="75"/>
      <c r="HA54" s="75"/>
      <c r="HB54" s="75"/>
      <c r="HC54" s="75"/>
      <c r="HD54" s="75"/>
      <c r="HE54" s="75"/>
      <c r="HF54" s="75"/>
      <c r="HG54" s="75"/>
      <c r="HH54" s="75"/>
      <c r="HI54" s="75"/>
      <c r="HJ54" s="75"/>
      <c r="HK54" s="75"/>
      <c r="HL54" s="75"/>
      <c r="HM54" s="75"/>
      <c r="HN54" s="75"/>
      <c r="HO54" s="75"/>
      <c r="HP54" s="75"/>
      <c r="HQ54" s="75"/>
      <c r="HR54" s="75"/>
      <c r="HS54" s="75"/>
      <c r="HT54" s="75"/>
      <c r="HU54" s="75"/>
      <c r="HV54" s="75"/>
      <c r="HW54" s="75"/>
      <c r="HX54" s="75"/>
      <c r="HY54" s="75"/>
      <c r="HZ54" s="75"/>
      <c r="IA54" s="75"/>
      <c r="IB54" s="75"/>
      <c r="IC54" s="75"/>
      <c r="ID54" s="75"/>
      <c r="IE54" s="75"/>
      <c r="IF54" s="75"/>
      <c r="IG54" s="75"/>
      <c r="IH54" s="75"/>
      <c r="II54" s="75"/>
      <c r="IJ54" s="75"/>
      <c r="IK54" s="75"/>
      <c r="IL54" s="75"/>
      <c r="IM54" s="75"/>
      <c r="IN54" s="75"/>
      <c r="IO54" s="75"/>
      <c r="IP54" s="75"/>
      <c r="IQ54" s="75"/>
      <c r="IR54" s="75"/>
      <c r="IS54" s="75"/>
      <c r="IT54" s="75"/>
      <c r="IU54" s="75"/>
    </row>
    <row r="55" spans="1:255" s="76" customFormat="1" ht="12" customHeight="1" x14ac:dyDescent="0.25">
      <c r="A55" s="83"/>
      <c r="B55" s="115" t="s">
        <v>110</v>
      </c>
      <c r="C55" s="107"/>
      <c r="D55" s="107"/>
      <c r="E55" s="107"/>
      <c r="F55" s="108"/>
      <c r="G55" s="109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  <c r="DY55" s="75"/>
      <c r="DZ55" s="75"/>
      <c r="EA55" s="75"/>
      <c r="EB55" s="75"/>
      <c r="EC55" s="75"/>
      <c r="ED55" s="75"/>
      <c r="EE55" s="75"/>
      <c r="EF55" s="75"/>
      <c r="EG55" s="75"/>
      <c r="EH55" s="75"/>
      <c r="EI55" s="75"/>
      <c r="EJ55" s="75"/>
      <c r="EK55" s="75"/>
      <c r="EL55" s="75"/>
      <c r="EM55" s="75"/>
      <c r="EN55" s="75"/>
      <c r="EO55" s="75"/>
      <c r="EP55" s="75"/>
      <c r="EQ55" s="75"/>
      <c r="ER55" s="75"/>
      <c r="ES55" s="75"/>
      <c r="ET55" s="75"/>
      <c r="EU55" s="75"/>
      <c r="EV55" s="75"/>
      <c r="EW55" s="75"/>
      <c r="EX55" s="75"/>
      <c r="EY55" s="75"/>
      <c r="EZ55" s="75"/>
      <c r="FA55" s="75"/>
      <c r="FB55" s="75"/>
      <c r="FC55" s="75"/>
      <c r="FD55" s="75"/>
      <c r="FE55" s="75"/>
      <c r="FF55" s="75"/>
      <c r="FG55" s="75"/>
      <c r="FH55" s="75"/>
      <c r="FI55" s="75"/>
      <c r="FJ55" s="75"/>
      <c r="FK55" s="75"/>
      <c r="FL55" s="75"/>
      <c r="FM55" s="75"/>
      <c r="FN55" s="75"/>
      <c r="FO55" s="75"/>
      <c r="FP55" s="75"/>
      <c r="FQ55" s="75"/>
      <c r="FR55" s="75"/>
      <c r="FS55" s="75"/>
      <c r="FT55" s="75"/>
      <c r="FU55" s="75"/>
      <c r="FV55" s="75"/>
      <c r="FW55" s="75"/>
      <c r="FX55" s="75"/>
      <c r="FY55" s="75"/>
      <c r="FZ55" s="75"/>
      <c r="GA55" s="75"/>
      <c r="GB55" s="75"/>
      <c r="GC55" s="75"/>
      <c r="GD55" s="75"/>
      <c r="GE55" s="75"/>
      <c r="GF55" s="75"/>
      <c r="GG55" s="75"/>
      <c r="GH55" s="75"/>
      <c r="GI55" s="75"/>
      <c r="GJ55" s="75"/>
      <c r="GK55" s="75"/>
      <c r="GL55" s="75"/>
      <c r="GM55" s="75"/>
      <c r="GN55" s="75"/>
      <c r="GO55" s="75"/>
      <c r="GP55" s="75"/>
      <c r="GQ55" s="75"/>
      <c r="GR55" s="75"/>
      <c r="GS55" s="75"/>
      <c r="GT55" s="75"/>
      <c r="GU55" s="75"/>
      <c r="GV55" s="75"/>
      <c r="GW55" s="75"/>
      <c r="GX55" s="75"/>
      <c r="GY55" s="75"/>
      <c r="GZ55" s="75"/>
      <c r="HA55" s="75"/>
      <c r="HB55" s="75"/>
      <c r="HC55" s="75"/>
      <c r="HD55" s="75"/>
      <c r="HE55" s="75"/>
      <c r="HF55" s="75"/>
      <c r="HG55" s="75"/>
      <c r="HH55" s="75"/>
      <c r="HI55" s="75"/>
      <c r="HJ55" s="75"/>
      <c r="HK55" s="75"/>
      <c r="HL55" s="75"/>
      <c r="HM55" s="75"/>
      <c r="HN55" s="75"/>
      <c r="HO55" s="75"/>
      <c r="HP55" s="75"/>
      <c r="HQ55" s="75"/>
      <c r="HR55" s="75"/>
      <c r="HS55" s="75"/>
      <c r="HT55" s="75"/>
      <c r="HU55" s="75"/>
      <c r="HV55" s="75"/>
      <c r="HW55" s="75"/>
      <c r="HX55" s="75"/>
      <c r="HY55" s="75"/>
      <c r="HZ55" s="75"/>
      <c r="IA55" s="75"/>
      <c r="IB55" s="75"/>
      <c r="IC55" s="75"/>
      <c r="ID55" s="75"/>
      <c r="IE55" s="75"/>
      <c r="IF55" s="75"/>
      <c r="IG55" s="75"/>
      <c r="IH55" s="75"/>
      <c r="II55" s="75"/>
      <c r="IJ55" s="75"/>
      <c r="IK55" s="75"/>
      <c r="IL55" s="75"/>
      <c r="IM55" s="75"/>
      <c r="IN55" s="75"/>
      <c r="IO55" s="75"/>
      <c r="IP55" s="75"/>
      <c r="IQ55" s="75"/>
      <c r="IR55" s="75"/>
      <c r="IS55" s="75"/>
      <c r="IT55" s="75"/>
      <c r="IU55" s="75"/>
    </row>
    <row r="56" spans="1:255" s="76" customFormat="1" ht="12" customHeight="1" x14ac:dyDescent="0.25">
      <c r="A56" s="83"/>
      <c r="B56" s="106" t="s">
        <v>111</v>
      </c>
      <c r="C56" s="107" t="s">
        <v>84</v>
      </c>
      <c r="D56" s="107">
        <v>8</v>
      </c>
      <c r="E56" s="107" t="s">
        <v>112</v>
      </c>
      <c r="F56" s="108">
        <v>26000</v>
      </c>
      <c r="G56" s="109">
        <f>F56*D56</f>
        <v>208000</v>
      </c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5"/>
      <c r="EK56" s="75"/>
      <c r="EL56" s="75"/>
      <c r="EM56" s="75"/>
      <c r="EN56" s="75"/>
      <c r="EO56" s="75"/>
      <c r="EP56" s="75"/>
      <c r="EQ56" s="75"/>
      <c r="ER56" s="75"/>
      <c r="ES56" s="75"/>
      <c r="ET56" s="75"/>
      <c r="EU56" s="75"/>
      <c r="EV56" s="75"/>
      <c r="EW56" s="75"/>
      <c r="EX56" s="75"/>
      <c r="EY56" s="75"/>
      <c r="EZ56" s="75"/>
      <c r="FA56" s="75"/>
      <c r="FB56" s="75"/>
      <c r="FC56" s="75"/>
      <c r="FD56" s="75"/>
      <c r="FE56" s="75"/>
      <c r="FF56" s="75"/>
      <c r="FG56" s="75"/>
      <c r="FH56" s="75"/>
      <c r="FI56" s="75"/>
      <c r="FJ56" s="75"/>
      <c r="FK56" s="75"/>
      <c r="FL56" s="75"/>
      <c r="FM56" s="75"/>
      <c r="FN56" s="75"/>
      <c r="FO56" s="75"/>
      <c r="FP56" s="75"/>
      <c r="FQ56" s="75"/>
      <c r="FR56" s="75"/>
      <c r="FS56" s="75"/>
      <c r="FT56" s="75"/>
      <c r="FU56" s="75"/>
      <c r="FV56" s="75"/>
      <c r="FW56" s="75"/>
      <c r="FX56" s="75"/>
      <c r="FY56" s="75"/>
      <c r="FZ56" s="75"/>
      <c r="GA56" s="75"/>
      <c r="GB56" s="75"/>
      <c r="GC56" s="75"/>
      <c r="GD56" s="75"/>
      <c r="GE56" s="75"/>
      <c r="GF56" s="75"/>
      <c r="GG56" s="75"/>
      <c r="GH56" s="75"/>
      <c r="GI56" s="75"/>
      <c r="GJ56" s="75"/>
      <c r="GK56" s="75"/>
      <c r="GL56" s="75"/>
      <c r="GM56" s="75"/>
      <c r="GN56" s="75"/>
      <c r="GO56" s="75"/>
      <c r="GP56" s="75"/>
      <c r="GQ56" s="75"/>
      <c r="GR56" s="75"/>
      <c r="GS56" s="75"/>
      <c r="GT56" s="75"/>
      <c r="GU56" s="75"/>
      <c r="GV56" s="75"/>
      <c r="GW56" s="75"/>
      <c r="GX56" s="75"/>
      <c r="GY56" s="75"/>
      <c r="GZ56" s="75"/>
      <c r="HA56" s="75"/>
      <c r="HB56" s="75"/>
      <c r="HC56" s="75"/>
      <c r="HD56" s="75"/>
      <c r="HE56" s="75"/>
      <c r="HF56" s="75"/>
      <c r="HG56" s="75"/>
      <c r="HH56" s="75"/>
      <c r="HI56" s="75"/>
      <c r="HJ56" s="75"/>
      <c r="HK56" s="75"/>
      <c r="HL56" s="75"/>
      <c r="HM56" s="75"/>
      <c r="HN56" s="75"/>
      <c r="HO56" s="75"/>
      <c r="HP56" s="75"/>
      <c r="HQ56" s="75"/>
      <c r="HR56" s="75"/>
      <c r="HS56" s="75"/>
      <c r="HT56" s="75"/>
      <c r="HU56" s="75"/>
      <c r="HV56" s="75"/>
      <c r="HW56" s="75"/>
      <c r="HX56" s="75"/>
      <c r="HY56" s="75"/>
      <c r="HZ56" s="75"/>
      <c r="IA56" s="75"/>
      <c r="IB56" s="75"/>
      <c r="IC56" s="75"/>
      <c r="ID56" s="75"/>
      <c r="IE56" s="75"/>
      <c r="IF56" s="75"/>
      <c r="IG56" s="75"/>
      <c r="IH56" s="75"/>
      <c r="II56" s="75"/>
      <c r="IJ56" s="75"/>
      <c r="IK56" s="75"/>
      <c r="IL56" s="75"/>
      <c r="IM56" s="75"/>
      <c r="IN56" s="75"/>
      <c r="IO56" s="75"/>
      <c r="IP56" s="75"/>
      <c r="IQ56" s="75"/>
      <c r="IR56" s="75"/>
      <c r="IS56" s="75"/>
      <c r="IT56" s="75"/>
      <c r="IU56" s="75"/>
    </row>
    <row r="57" spans="1:255" s="76" customFormat="1" ht="12" customHeight="1" x14ac:dyDescent="0.25">
      <c r="A57" s="83"/>
      <c r="B57" s="115" t="s">
        <v>115</v>
      </c>
      <c r="C57" s="107"/>
      <c r="D57" s="107"/>
      <c r="E57" s="107"/>
      <c r="F57" s="108"/>
      <c r="G57" s="109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75"/>
      <c r="EN57" s="75"/>
      <c r="EO57" s="75"/>
      <c r="EP57" s="75"/>
      <c r="EQ57" s="75"/>
      <c r="ER57" s="75"/>
      <c r="ES57" s="75"/>
      <c r="ET57" s="75"/>
      <c r="EU57" s="75"/>
      <c r="EV57" s="75"/>
      <c r="EW57" s="75"/>
      <c r="EX57" s="75"/>
      <c r="EY57" s="75"/>
      <c r="EZ57" s="75"/>
      <c r="FA57" s="75"/>
      <c r="FB57" s="75"/>
      <c r="FC57" s="75"/>
      <c r="FD57" s="75"/>
      <c r="FE57" s="75"/>
      <c r="FF57" s="75"/>
      <c r="FG57" s="75"/>
      <c r="FH57" s="75"/>
      <c r="FI57" s="75"/>
      <c r="FJ57" s="75"/>
      <c r="FK57" s="75"/>
      <c r="FL57" s="75"/>
      <c r="FM57" s="75"/>
      <c r="FN57" s="75"/>
      <c r="FO57" s="75"/>
      <c r="FP57" s="75"/>
      <c r="FQ57" s="75"/>
      <c r="FR57" s="75"/>
      <c r="FS57" s="75"/>
      <c r="FT57" s="75"/>
      <c r="FU57" s="75"/>
      <c r="FV57" s="75"/>
      <c r="FW57" s="75"/>
      <c r="FX57" s="75"/>
      <c r="FY57" s="75"/>
      <c r="FZ57" s="75"/>
      <c r="GA57" s="75"/>
      <c r="GB57" s="75"/>
      <c r="GC57" s="75"/>
      <c r="GD57" s="75"/>
      <c r="GE57" s="75"/>
      <c r="GF57" s="75"/>
      <c r="GG57" s="75"/>
      <c r="GH57" s="75"/>
      <c r="GI57" s="75"/>
      <c r="GJ57" s="75"/>
      <c r="GK57" s="75"/>
      <c r="GL57" s="75"/>
      <c r="GM57" s="75"/>
      <c r="GN57" s="75"/>
      <c r="GO57" s="75"/>
      <c r="GP57" s="75"/>
      <c r="GQ57" s="75"/>
      <c r="GR57" s="75"/>
      <c r="GS57" s="75"/>
      <c r="GT57" s="75"/>
      <c r="GU57" s="75"/>
      <c r="GV57" s="75"/>
      <c r="GW57" s="75"/>
      <c r="GX57" s="75"/>
      <c r="GY57" s="75"/>
      <c r="GZ57" s="75"/>
      <c r="HA57" s="75"/>
      <c r="HB57" s="75"/>
      <c r="HC57" s="75"/>
      <c r="HD57" s="75"/>
      <c r="HE57" s="75"/>
      <c r="HF57" s="75"/>
      <c r="HG57" s="75"/>
      <c r="HH57" s="75"/>
      <c r="HI57" s="75"/>
      <c r="HJ57" s="75"/>
      <c r="HK57" s="75"/>
      <c r="HL57" s="75"/>
      <c r="HM57" s="75"/>
      <c r="HN57" s="75"/>
      <c r="HO57" s="75"/>
      <c r="HP57" s="75"/>
      <c r="HQ57" s="75"/>
      <c r="HR57" s="75"/>
      <c r="HS57" s="75"/>
      <c r="HT57" s="75"/>
      <c r="HU57" s="75"/>
      <c r="HV57" s="75"/>
      <c r="HW57" s="75"/>
      <c r="HX57" s="75"/>
      <c r="HY57" s="75"/>
      <c r="HZ57" s="75"/>
      <c r="IA57" s="75"/>
      <c r="IB57" s="75"/>
      <c r="IC57" s="75"/>
      <c r="ID57" s="75"/>
      <c r="IE57" s="75"/>
      <c r="IF57" s="75"/>
      <c r="IG57" s="75"/>
      <c r="IH57" s="75"/>
      <c r="II57" s="75"/>
      <c r="IJ57" s="75"/>
      <c r="IK57" s="75"/>
      <c r="IL57" s="75"/>
      <c r="IM57" s="75"/>
      <c r="IN57" s="75"/>
      <c r="IO57" s="75"/>
      <c r="IP57" s="75"/>
      <c r="IQ57" s="75"/>
      <c r="IR57" s="75"/>
      <c r="IS57" s="75"/>
      <c r="IT57" s="75"/>
      <c r="IU57" s="75"/>
    </row>
    <row r="58" spans="1:255" s="76" customFormat="1" ht="12" customHeight="1" x14ac:dyDescent="0.25">
      <c r="A58" s="83"/>
      <c r="B58" s="106" t="s">
        <v>113</v>
      </c>
      <c r="C58" s="107" t="s">
        <v>84</v>
      </c>
      <c r="D58" s="107">
        <v>4.8</v>
      </c>
      <c r="E58" s="107" t="s">
        <v>114</v>
      </c>
      <c r="F58" s="108">
        <v>14190</v>
      </c>
      <c r="G58" s="109">
        <f>D58*F58</f>
        <v>68112</v>
      </c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5"/>
      <c r="EK58" s="75"/>
      <c r="EL58" s="75"/>
      <c r="EM58" s="75"/>
      <c r="EN58" s="75"/>
      <c r="EO58" s="75"/>
      <c r="EP58" s="75"/>
      <c r="EQ58" s="75"/>
      <c r="ER58" s="75"/>
      <c r="ES58" s="75"/>
      <c r="ET58" s="75"/>
      <c r="EU58" s="75"/>
      <c r="EV58" s="75"/>
      <c r="EW58" s="75"/>
      <c r="EX58" s="75"/>
      <c r="EY58" s="75"/>
      <c r="EZ58" s="75"/>
      <c r="FA58" s="75"/>
      <c r="FB58" s="75"/>
      <c r="FC58" s="75"/>
      <c r="FD58" s="75"/>
      <c r="FE58" s="75"/>
      <c r="FF58" s="75"/>
      <c r="FG58" s="75"/>
      <c r="FH58" s="75"/>
      <c r="FI58" s="75"/>
      <c r="FJ58" s="75"/>
      <c r="FK58" s="75"/>
      <c r="FL58" s="75"/>
      <c r="FM58" s="75"/>
      <c r="FN58" s="75"/>
      <c r="FO58" s="75"/>
      <c r="FP58" s="75"/>
      <c r="FQ58" s="75"/>
      <c r="FR58" s="75"/>
      <c r="FS58" s="75"/>
      <c r="FT58" s="75"/>
      <c r="FU58" s="75"/>
      <c r="FV58" s="75"/>
      <c r="FW58" s="75"/>
      <c r="FX58" s="75"/>
      <c r="FY58" s="75"/>
      <c r="FZ58" s="75"/>
      <c r="GA58" s="75"/>
      <c r="GB58" s="75"/>
      <c r="GC58" s="75"/>
      <c r="GD58" s="75"/>
      <c r="GE58" s="75"/>
      <c r="GF58" s="75"/>
      <c r="GG58" s="75"/>
      <c r="GH58" s="75"/>
      <c r="GI58" s="75"/>
      <c r="GJ58" s="75"/>
      <c r="GK58" s="75"/>
      <c r="GL58" s="75"/>
      <c r="GM58" s="75"/>
      <c r="GN58" s="75"/>
      <c r="GO58" s="75"/>
      <c r="GP58" s="75"/>
      <c r="GQ58" s="75"/>
      <c r="GR58" s="75"/>
      <c r="GS58" s="75"/>
      <c r="GT58" s="75"/>
      <c r="GU58" s="75"/>
      <c r="GV58" s="75"/>
      <c r="GW58" s="75"/>
      <c r="GX58" s="75"/>
      <c r="GY58" s="75"/>
      <c r="GZ58" s="75"/>
      <c r="HA58" s="75"/>
      <c r="HB58" s="75"/>
      <c r="HC58" s="75"/>
      <c r="HD58" s="75"/>
      <c r="HE58" s="75"/>
      <c r="HF58" s="75"/>
      <c r="HG58" s="75"/>
      <c r="HH58" s="75"/>
      <c r="HI58" s="75"/>
      <c r="HJ58" s="75"/>
      <c r="HK58" s="75"/>
      <c r="HL58" s="75"/>
      <c r="HM58" s="75"/>
      <c r="HN58" s="75"/>
      <c r="HO58" s="75"/>
      <c r="HP58" s="75"/>
      <c r="HQ58" s="75"/>
      <c r="HR58" s="75"/>
      <c r="HS58" s="75"/>
      <c r="HT58" s="75"/>
      <c r="HU58" s="75"/>
      <c r="HV58" s="75"/>
      <c r="HW58" s="75"/>
      <c r="HX58" s="75"/>
      <c r="HY58" s="75"/>
      <c r="HZ58" s="75"/>
      <c r="IA58" s="75"/>
      <c r="IB58" s="75"/>
      <c r="IC58" s="75"/>
      <c r="ID58" s="75"/>
      <c r="IE58" s="75"/>
      <c r="IF58" s="75"/>
      <c r="IG58" s="75"/>
      <c r="IH58" s="75"/>
      <c r="II58" s="75"/>
      <c r="IJ58" s="75"/>
      <c r="IK58" s="75"/>
      <c r="IL58" s="75"/>
      <c r="IM58" s="75"/>
      <c r="IN58" s="75"/>
      <c r="IO58" s="75"/>
      <c r="IP58" s="75"/>
      <c r="IQ58" s="75"/>
      <c r="IR58" s="75"/>
      <c r="IS58" s="75"/>
      <c r="IT58" s="75"/>
      <c r="IU58" s="75"/>
    </row>
    <row r="59" spans="1:255" s="76" customFormat="1" ht="12" customHeight="1" x14ac:dyDescent="0.25">
      <c r="A59" s="83"/>
      <c r="B59" s="115" t="s">
        <v>35</v>
      </c>
      <c r="C59" s="107"/>
      <c r="D59" s="107"/>
      <c r="E59" s="107"/>
      <c r="F59" s="108"/>
      <c r="G59" s="109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5"/>
      <c r="EK59" s="75"/>
      <c r="EL59" s="75"/>
      <c r="EM59" s="75"/>
      <c r="EN59" s="75"/>
      <c r="EO59" s="75"/>
      <c r="EP59" s="75"/>
      <c r="EQ59" s="75"/>
      <c r="ER59" s="75"/>
      <c r="ES59" s="75"/>
      <c r="ET59" s="75"/>
      <c r="EU59" s="75"/>
      <c r="EV59" s="75"/>
      <c r="EW59" s="75"/>
      <c r="EX59" s="75"/>
      <c r="EY59" s="75"/>
      <c r="EZ59" s="75"/>
      <c r="FA59" s="75"/>
      <c r="FB59" s="75"/>
      <c r="FC59" s="75"/>
      <c r="FD59" s="75"/>
      <c r="FE59" s="75"/>
      <c r="FF59" s="75"/>
      <c r="FG59" s="75"/>
      <c r="FH59" s="75"/>
      <c r="FI59" s="75"/>
      <c r="FJ59" s="75"/>
      <c r="FK59" s="75"/>
      <c r="FL59" s="75"/>
      <c r="FM59" s="75"/>
      <c r="FN59" s="75"/>
      <c r="FO59" s="75"/>
      <c r="FP59" s="75"/>
      <c r="FQ59" s="75"/>
      <c r="FR59" s="75"/>
      <c r="FS59" s="75"/>
      <c r="FT59" s="75"/>
      <c r="FU59" s="75"/>
      <c r="FV59" s="75"/>
      <c r="FW59" s="75"/>
      <c r="FX59" s="75"/>
      <c r="FY59" s="75"/>
      <c r="FZ59" s="75"/>
      <c r="GA59" s="75"/>
      <c r="GB59" s="75"/>
      <c r="GC59" s="75"/>
      <c r="GD59" s="75"/>
      <c r="GE59" s="75"/>
      <c r="GF59" s="75"/>
      <c r="GG59" s="75"/>
      <c r="GH59" s="75"/>
      <c r="GI59" s="75"/>
      <c r="GJ59" s="75"/>
      <c r="GK59" s="75"/>
      <c r="GL59" s="75"/>
      <c r="GM59" s="75"/>
      <c r="GN59" s="75"/>
      <c r="GO59" s="75"/>
      <c r="GP59" s="75"/>
      <c r="GQ59" s="75"/>
      <c r="GR59" s="75"/>
      <c r="GS59" s="75"/>
      <c r="GT59" s="75"/>
      <c r="GU59" s="75"/>
      <c r="GV59" s="75"/>
      <c r="GW59" s="75"/>
      <c r="GX59" s="75"/>
      <c r="GY59" s="75"/>
      <c r="GZ59" s="75"/>
      <c r="HA59" s="75"/>
      <c r="HB59" s="75"/>
      <c r="HC59" s="75"/>
      <c r="HD59" s="75"/>
      <c r="HE59" s="75"/>
      <c r="HF59" s="75"/>
      <c r="HG59" s="75"/>
      <c r="HH59" s="75"/>
      <c r="HI59" s="75"/>
      <c r="HJ59" s="75"/>
      <c r="HK59" s="75"/>
      <c r="HL59" s="75"/>
      <c r="HM59" s="75"/>
      <c r="HN59" s="75"/>
      <c r="HO59" s="75"/>
      <c r="HP59" s="75"/>
      <c r="HQ59" s="75"/>
      <c r="HR59" s="75"/>
      <c r="HS59" s="75"/>
      <c r="HT59" s="75"/>
      <c r="HU59" s="75"/>
      <c r="HV59" s="75"/>
      <c r="HW59" s="75"/>
      <c r="HX59" s="75"/>
      <c r="HY59" s="75"/>
      <c r="HZ59" s="75"/>
      <c r="IA59" s="75"/>
      <c r="IB59" s="75"/>
      <c r="IC59" s="75"/>
      <c r="ID59" s="75"/>
      <c r="IE59" s="75"/>
      <c r="IF59" s="75"/>
      <c r="IG59" s="75"/>
      <c r="IH59" s="75"/>
      <c r="II59" s="75"/>
      <c r="IJ59" s="75"/>
      <c r="IK59" s="75"/>
      <c r="IL59" s="75"/>
      <c r="IM59" s="75"/>
      <c r="IN59" s="75"/>
      <c r="IO59" s="75"/>
      <c r="IP59" s="75"/>
      <c r="IQ59" s="75"/>
      <c r="IR59" s="75"/>
      <c r="IS59" s="75"/>
      <c r="IT59" s="75"/>
      <c r="IU59" s="75"/>
    </row>
    <row r="60" spans="1:255" s="76" customFormat="1" ht="12" customHeight="1" x14ac:dyDescent="0.25">
      <c r="A60" s="83"/>
      <c r="B60" s="106" t="s">
        <v>118</v>
      </c>
      <c r="C60" s="107" t="s">
        <v>84</v>
      </c>
      <c r="D60" s="107">
        <v>5</v>
      </c>
      <c r="E60" s="107" t="s">
        <v>67</v>
      </c>
      <c r="F60" s="108">
        <v>38520</v>
      </c>
      <c r="G60" s="109">
        <f>+D60*F60</f>
        <v>192600</v>
      </c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5"/>
      <c r="DX60" s="75"/>
      <c r="DY60" s="75"/>
      <c r="DZ60" s="75"/>
      <c r="EA60" s="75"/>
      <c r="EB60" s="75"/>
      <c r="EC60" s="75"/>
      <c r="ED60" s="75"/>
      <c r="EE60" s="75"/>
      <c r="EF60" s="75"/>
      <c r="EG60" s="75"/>
      <c r="EH60" s="75"/>
      <c r="EI60" s="75"/>
      <c r="EJ60" s="75"/>
      <c r="EK60" s="75"/>
      <c r="EL60" s="75"/>
      <c r="EM60" s="75"/>
      <c r="EN60" s="75"/>
      <c r="EO60" s="75"/>
      <c r="EP60" s="75"/>
      <c r="EQ60" s="75"/>
      <c r="ER60" s="75"/>
      <c r="ES60" s="75"/>
      <c r="ET60" s="75"/>
      <c r="EU60" s="75"/>
      <c r="EV60" s="75"/>
      <c r="EW60" s="75"/>
      <c r="EX60" s="75"/>
      <c r="EY60" s="75"/>
      <c r="EZ60" s="75"/>
      <c r="FA60" s="75"/>
      <c r="FB60" s="75"/>
      <c r="FC60" s="75"/>
      <c r="FD60" s="75"/>
      <c r="FE60" s="75"/>
      <c r="FF60" s="75"/>
      <c r="FG60" s="75"/>
      <c r="FH60" s="75"/>
      <c r="FI60" s="75"/>
      <c r="FJ60" s="75"/>
      <c r="FK60" s="75"/>
      <c r="FL60" s="75"/>
      <c r="FM60" s="75"/>
      <c r="FN60" s="75"/>
      <c r="FO60" s="75"/>
      <c r="FP60" s="75"/>
      <c r="FQ60" s="75"/>
      <c r="FR60" s="75"/>
      <c r="FS60" s="75"/>
      <c r="FT60" s="75"/>
      <c r="FU60" s="75"/>
      <c r="FV60" s="75"/>
      <c r="FW60" s="75"/>
      <c r="FX60" s="75"/>
      <c r="FY60" s="75"/>
      <c r="FZ60" s="75"/>
      <c r="GA60" s="75"/>
      <c r="GB60" s="75"/>
      <c r="GC60" s="75"/>
      <c r="GD60" s="75"/>
      <c r="GE60" s="75"/>
      <c r="GF60" s="75"/>
      <c r="GG60" s="75"/>
      <c r="GH60" s="75"/>
      <c r="GI60" s="75"/>
      <c r="GJ60" s="75"/>
      <c r="GK60" s="75"/>
      <c r="GL60" s="75"/>
      <c r="GM60" s="75"/>
      <c r="GN60" s="75"/>
      <c r="GO60" s="75"/>
      <c r="GP60" s="75"/>
      <c r="GQ60" s="75"/>
      <c r="GR60" s="75"/>
      <c r="GS60" s="75"/>
      <c r="GT60" s="75"/>
      <c r="GU60" s="75"/>
      <c r="GV60" s="75"/>
      <c r="GW60" s="75"/>
      <c r="GX60" s="75"/>
      <c r="GY60" s="75"/>
      <c r="GZ60" s="75"/>
      <c r="HA60" s="75"/>
      <c r="HB60" s="75"/>
      <c r="HC60" s="75"/>
      <c r="HD60" s="75"/>
      <c r="HE60" s="75"/>
      <c r="HF60" s="75"/>
      <c r="HG60" s="75"/>
      <c r="HH60" s="75"/>
      <c r="HI60" s="75"/>
      <c r="HJ60" s="75"/>
      <c r="HK60" s="75"/>
      <c r="HL60" s="75"/>
      <c r="HM60" s="75"/>
      <c r="HN60" s="75"/>
      <c r="HO60" s="75"/>
      <c r="HP60" s="75"/>
      <c r="HQ60" s="75"/>
      <c r="HR60" s="75"/>
      <c r="HS60" s="75"/>
      <c r="HT60" s="75"/>
      <c r="HU60" s="75"/>
      <c r="HV60" s="75"/>
      <c r="HW60" s="75"/>
      <c r="HX60" s="75"/>
      <c r="HY60" s="75"/>
      <c r="HZ60" s="75"/>
      <c r="IA60" s="75"/>
      <c r="IB60" s="75"/>
      <c r="IC60" s="75"/>
      <c r="ID60" s="75"/>
      <c r="IE60" s="75"/>
      <c r="IF60" s="75"/>
      <c r="IG60" s="75"/>
      <c r="IH60" s="75"/>
      <c r="II60" s="75"/>
      <c r="IJ60" s="75"/>
      <c r="IK60" s="75"/>
      <c r="IL60" s="75"/>
      <c r="IM60" s="75"/>
      <c r="IN60" s="75"/>
      <c r="IO60" s="75"/>
      <c r="IP60" s="75"/>
      <c r="IQ60" s="75"/>
      <c r="IR60" s="75"/>
      <c r="IS60" s="75"/>
      <c r="IT60" s="75"/>
      <c r="IU60" s="75"/>
    </row>
    <row r="61" spans="1:255" s="76" customFormat="1" ht="12" customHeight="1" x14ac:dyDescent="0.25">
      <c r="A61" s="83"/>
      <c r="B61" s="115" t="s">
        <v>36</v>
      </c>
      <c r="C61" s="107"/>
      <c r="D61" s="107"/>
      <c r="E61" s="107"/>
      <c r="F61" s="108"/>
      <c r="G61" s="109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  <c r="EC61" s="75"/>
      <c r="ED61" s="75"/>
      <c r="EE61" s="75"/>
      <c r="EF61" s="75"/>
      <c r="EG61" s="75"/>
      <c r="EH61" s="75"/>
      <c r="EI61" s="75"/>
      <c r="EJ61" s="75"/>
      <c r="EK61" s="75"/>
      <c r="EL61" s="75"/>
      <c r="EM61" s="75"/>
      <c r="EN61" s="75"/>
      <c r="EO61" s="75"/>
      <c r="EP61" s="75"/>
      <c r="EQ61" s="75"/>
      <c r="ER61" s="75"/>
      <c r="ES61" s="75"/>
      <c r="ET61" s="75"/>
      <c r="EU61" s="75"/>
      <c r="EV61" s="75"/>
      <c r="EW61" s="75"/>
      <c r="EX61" s="75"/>
      <c r="EY61" s="75"/>
      <c r="EZ61" s="75"/>
      <c r="FA61" s="75"/>
      <c r="FB61" s="75"/>
      <c r="FC61" s="75"/>
      <c r="FD61" s="75"/>
      <c r="FE61" s="75"/>
      <c r="FF61" s="75"/>
      <c r="FG61" s="75"/>
      <c r="FH61" s="75"/>
      <c r="FI61" s="75"/>
      <c r="FJ61" s="75"/>
      <c r="FK61" s="75"/>
      <c r="FL61" s="75"/>
      <c r="FM61" s="75"/>
      <c r="FN61" s="75"/>
      <c r="FO61" s="75"/>
      <c r="FP61" s="75"/>
      <c r="FQ61" s="75"/>
      <c r="FR61" s="75"/>
      <c r="FS61" s="75"/>
      <c r="FT61" s="75"/>
      <c r="FU61" s="75"/>
      <c r="FV61" s="75"/>
      <c r="FW61" s="75"/>
      <c r="FX61" s="75"/>
      <c r="FY61" s="75"/>
      <c r="FZ61" s="75"/>
      <c r="GA61" s="75"/>
      <c r="GB61" s="75"/>
      <c r="GC61" s="75"/>
      <c r="GD61" s="75"/>
      <c r="GE61" s="75"/>
      <c r="GF61" s="75"/>
      <c r="GG61" s="75"/>
      <c r="GH61" s="75"/>
      <c r="GI61" s="75"/>
      <c r="GJ61" s="75"/>
      <c r="GK61" s="75"/>
      <c r="GL61" s="75"/>
      <c r="GM61" s="75"/>
      <c r="GN61" s="75"/>
      <c r="GO61" s="75"/>
      <c r="GP61" s="75"/>
      <c r="GQ61" s="75"/>
      <c r="GR61" s="75"/>
      <c r="GS61" s="75"/>
      <c r="GT61" s="75"/>
      <c r="GU61" s="75"/>
      <c r="GV61" s="75"/>
      <c r="GW61" s="75"/>
      <c r="GX61" s="75"/>
      <c r="GY61" s="75"/>
      <c r="GZ61" s="75"/>
      <c r="HA61" s="75"/>
      <c r="HB61" s="75"/>
      <c r="HC61" s="75"/>
      <c r="HD61" s="75"/>
      <c r="HE61" s="75"/>
      <c r="HF61" s="75"/>
      <c r="HG61" s="75"/>
      <c r="HH61" s="75"/>
      <c r="HI61" s="75"/>
      <c r="HJ61" s="75"/>
      <c r="HK61" s="75"/>
      <c r="HL61" s="75"/>
      <c r="HM61" s="75"/>
      <c r="HN61" s="75"/>
      <c r="HO61" s="75"/>
      <c r="HP61" s="75"/>
      <c r="HQ61" s="75"/>
      <c r="HR61" s="75"/>
      <c r="HS61" s="75"/>
      <c r="HT61" s="75"/>
      <c r="HU61" s="75"/>
      <c r="HV61" s="75"/>
      <c r="HW61" s="75"/>
      <c r="HX61" s="75"/>
      <c r="HY61" s="75"/>
      <c r="HZ61" s="75"/>
      <c r="IA61" s="75"/>
      <c r="IB61" s="75"/>
      <c r="IC61" s="75"/>
      <c r="ID61" s="75"/>
      <c r="IE61" s="75"/>
      <c r="IF61" s="75"/>
      <c r="IG61" s="75"/>
      <c r="IH61" s="75"/>
      <c r="II61" s="75"/>
      <c r="IJ61" s="75"/>
      <c r="IK61" s="75"/>
      <c r="IL61" s="75"/>
      <c r="IM61" s="75"/>
      <c r="IN61" s="75"/>
      <c r="IO61" s="75"/>
      <c r="IP61" s="75"/>
      <c r="IQ61" s="75"/>
      <c r="IR61" s="75"/>
      <c r="IS61" s="75"/>
      <c r="IT61" s="75"/>
      <c r="IU61" s="75"/>
    </row>
    <row r="62" spans="1:255" s="76" customFormat="1" ht="12" customHeight="1" x14ac:dyDescent="0.25">
      <c r="A62" s="83"/>
      <c r="B62" s="106" t="s">
        <v>85</v>
      </c>
      <c r="C62" s="107" t="s">
        <v>34</v>
      </c>
      <c r="D62" s="107">
        <v>0.5</v>
      </c>
      <c r="E62" s="107" t="s">
        <v>70</v>
      </c>
      <c r="F62" s="108">
        <v>370000</v>
      </c>
      <c r="G62" s="109">
        <f>F62*D62</f>
        <v>185000</v>
      </c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5"/>
      <c r="HW62" s="75"/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  <c r="IT62" s="75"/>
      <c r="IU62" s="75"/>
    </row>
    <row r="63" spans="1:255" s="76" customFormat="1" ht="12" customHeight="1" x14ac:dyDescent="0.25">
      <c r="A63" s="83"/>
      <c r="B63" s="106" t="s">
        <v>116</v>
      </c>
      <c r="C63" s="107" t="s">
        <v>84</v>
      </c>
      <c r="D63" s="107">
        <v>0.2</v>
      </c>
      <c r="E63" s="107" t="s">
        <v>70</v>
      </c>
      <c r="F63" s="108">
        <v>6408</v>
      </c>
      <c r="G63" s="109">
        <f>F63*D63</f>
        <v>1281.6000000000001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5"/>
      <c r="EK63" s="75"/>
      <c r="EL63" s="75"/>
      <c r="EM63" s="75"/>
      <c r="EN63" s="75"/>
      <c r="EO63" s="75"/>
      <c r="EP63" s="75"/>
      <c r="EQ63" s="75"/>
      <c r="ER63" s="75"/>
      <c r="ES63" s="75"/>
      <c r="ET63" s="75"/>
      <c r="EU63" s="75"/>
      <c r="EV63" s="75"/>
      <c r="EW63" s="75"/>
      <c r="EX63" s="75"/>
      <c r="EY63" s="75"/>
      <c r="EZ63" s="75"/>
      <c r="FA63" s="75"/>
      <c r="FB63" s="75"/>
      <c r="FC63" s="75"/>
      <c r="FD63" s="75"/>
      <c r="FE63" s="75"/>
      <c r="FF63" s="75"/>
      <c r="FG63" s="75"/>
      <c r="FH63" s="75"/>
      <c r="FI63" s="75"/>
      <c r="FJ63" s="75"/>
      <c r="FK63" s="75"/>
      <c r="FL63" s="75"/>
      <c r="FM63" s="75"/>
      <c r="FN63" s="75"/>
      <c r="FO63" s="75"/>
      <c r="FP63" s="75"/>
      <c r="FQ63" s="75"/>
      <c r="FR63" s="75"/>
      <c r="FS63" s="75"/>
      <c r="FT63" s="75"/>
      <c r="FU63" s="75"/>
      <c r="FV63" s="75"/>
      <c r="FW63" s="75"/>
      <c r="FX63" s="75"/>
      <c r="FY63" s="75"/>
      <c r="FZ63" s="75"/>
      <c r="GA63" s="75"/>
      <c r="GB63" s="75"/>
      <c r="GC63" s="75"/>
      <c r="GD63" s="75"/>
      <c r="GE63" s="75"/>
      <c r="GF63" s="75"/>
      <c r="GG63" s="75"/>
      <c r="GH63" s="75"/>
      <c r="GI63" s="75"/>
      <c r="GJ63" s="75"/>
      <c r="GK63" s="75"/>
      <c r="GL63" s="75"/>
      <c r="GM63" s="75"/>
      <c r="GN63" s="75"/>
      <c r="GO63" s="75"/>
      <c r="GP63" s="75"/>
      <c r="GQ63" s="75"/>
      <c r="GR63" s="75"/>
      <c r="GS63" s="75"/>
      <c r="GT63" s="75"/>
      <c r="GU63" s="75"/>
      <c r="GV63" s="75"/>
      <c r="GW63" s="75"/>
      <c r="GX63" s="75"/>
      <c r="GY63" s="75"/>
      <c r="GZ63" s="75"/>
      <c r="HA63" s="75"/>
      <c r="HB63" s="75"/>
      <c r="HC63" s="75"/>
      <c r="HD63" s="75"/>
      <c r="HE63" s="75"/>
      <c r="HF63" s="75"/>
      <c r="HG63" s="75"/>
      <c r="HH63" s="75"/>
      <c r="HI63" s="75"/>
      <c r="HJ63" s="75"/>
      <c r="HK63" s="75"/>
      <c r="HL63" s="75"/>
      <c r="HM63" s="75"/>
      <c r="HN63" s="75"/>
      <c r="HO63" s="75"/>
      <c r="HP63" s="75"/>
      <c r="HQ63" s="75"/>
      <c r="HR63" s="75"/>
      <c r="HS63" s="75"/>
      <c r="HT63" s="75"/>
      <c r="HU63" s="75"/>
      <c r="HV63" s="75"/>
      <c r="HW63" s="75"/>
      <c r="HX63" s="75"/>
      <c r="HY63" s="75"/>
      <c r="HZ63" s="75"/>
      <c r="IA63" s="75"/>
      <c r="IB63" s="75"/>
      <c r="IC63" s="75"/>
      <c r="ID63" s="75"/>
      <c r="IE63" s="75"/>
      <c r="IF63" s="75"/>
      <c r="IG63" s="75"/>
      <c r="IH63" s="75"/>
      <c r="II63" s="75"/>
      <c r="IJ63" s="75"/>
      <c r="IK63" s="75"/>
      <c r="IL63" s="75"/>
      <c r="IM63" s="75"/>
      <c r="IN63" s="75"/>
      <c r="IO63" s="75"/>
      <c r="IP63" s="75"/>
      <c r="IQ63" s="75"/>
      <c r="IR63" s="75"/>
      <c r="IS63" s="75"/>
      <c r="IT63" s="75"/>
      <c r="IU63" s="75"/>
    </row>
    <row r="64" spans="1:255" s="76" customFormat="1" ht="12" customHeight="1" x14ac:dyDescent="0.25">
      <c r="A64" s="83"/>
      <c r="B64" s="106" t="s">
        <v>117</v>
      </c>
      <c r="C64" s="107" t="s">
        <v>84</v>
      </c>
      <c r="D64" s="107">
        <v>0.6</v>
      </c>
      <c r="E64" s="107" t="s">
        <v>70</v>
      </c>
      <c r="F64" s="108">
        <v>14676</v>
      </c>
      <c r="G64" s="109">
        <f>F64*D64</f>
        <v>8805.6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  <c r="EO64" s="75"/>
      <c r="EP64" s="75"/>
      <c r="EQ64" s="75"/>
      <c r="ER64" s="75"/>
      <c r="ES64" s="75"/>
      <c r="ET64" s="75"/>
      <c r="EU64" s="75"/>
      <c r="EV64" s="75"/>
      <c r="EW64" s="75"/>
      <c r="EX64" s="75"/>
      <c r="EY64" s="75"/>
      <c r="EZ64" s="75"/>
      <c r="FA64" s="75"/>
      <c r="FB64" s="75"/>
      <c r="FC64" s="75"/>
      <c r="FD64" s="75"/>
      <c r="FE64" s="75"/>
      <c r="FF64" s="75"/>
      <c r="FG64" s="75"/>
      <c r="FH64" s="75"/>
      <c r="FI64" s="75"/>
      <c r="FJ64" s="75"/>
      <c r="FK64" s="75"/>
      <c r="FL64" s="75"/>
      <c r="FM64" s="75"/>
      <c r="FN64" s="75"/>
      <c r="FO64" s="75"/>
      <c r="FP64" s="75"/>
      <c r="FQ64" s="75"/>
      <c r="FR64" s="75"/>
      <c r="FS64" s="75"/>
      <c r="FT64" s="75"/>
      <c r="FU64" s="75"/>
      <c r="FV64" s="75"/>
      <c r="FW64" s="75"/>
      <c r="FX64" s="75"/>
      <c r="FY64" s="75"/>
      <c r="FZ64" s="75"/>
      <c r="GA64" s="75"/>
      <c r="GB64" s="75"/>
      <c r="GC64" s="75"/>
      <c r="GD64" s="75"/>
      <c r="GE64" s="75"/>
      <c r="GF64" s="75"/>
      <c r="GG64" s="75"/>
      <c r="GH64" s="75"/>
      <c r="GI64" s="75"/>
      <c r="GJ64" s="75"/>
      <c r="GK64" s="75"/>
      <c r="GL64" s="75"/>
      <c r="GM64" s="75"/>
      <c r="GN64" s="75"/>
      <c r="GO64" s="75"/>
      <c r="GP64" s="75"/>
      <c r="GQ64" s="75"/>
      <c r="GR64" s="75"/>
      <c r="GS64" s="75"/>
      <c r="GT64" s="75"/>
      <c r="GU64" s="75"/>
      <c r="GV64" s="75"/>
      <c r="GW64" s="75"/>
      <c r="GX64" s="75"/>
      <c r="GY64" s="75"/>
      <c r="GZ64" s="75"/>
      <c r="HA64" s="75"/>
      <c r="HB64" s="75"/>
      <c r="HC64" s="75"/>
      <c r="HD64" s="75"/>
      <c r="HE64" s="75"/>
      <c r="HF64" s="75"/>
      <c r="HG64" s="75"/>
      <c r="HH64" s="75"/>
      <c r="HI64" s="75"/>
      <c r="HJ64" s="75"/>
      <c r="HK64" s="75"/>
      <c r="HL64" s="75"/>
      <c r="HM64" s="75"/>
      <c r="HN64" s="75"/>
      <c r="HO64" s="75"/>
      <c r="HP64" s="75"/>
      <c r="HQ64" s="75"/>
      <c r="HR64" s="75"/>
      <c r="HS64" s="75"/>
      <c r="HT64" s="75"/>
      <c r="HU64" s="75"/>
      <c r="HV64" s="75"/>
      <c r="HW64" s="75"/>
      <c r="HX64" s="75"/>
      <c r="HY64" s="75"/>
      <c r="HZ64" s="75"/>
      <c r="IA64" s="75"/>
      <c r="IB64" s="75"/>
      <c r="IC64" s="75"/>
      <c r="ID64" s="75"/>
      <c r="IE64" s="75"/>
      <c r="IF64" s="75"/>
      <c r="IG64" s="75"/>
      <c r="IH64" s="75"/>
      <c r="II64" s="75"/>
      <c r="IJ64" s="75"/>
      <c r="IK64" s="75"/>
      <c r="IL64" s="75"/>
      <c r="IM64" s="75"/>
      <c r="IN64" s="75"/>
      <c r="IO64" s="75"/>
      <c r="IP64" s="75"/>
      <c r="IQ64" s="75"/>
      <c r="IR64" s="75"/>
      <c r="IS64" s="75"/>
      <c r="IT64" s="75"/>
      <c r="IU64" s="75"/>
    </row>
    <row r="65" spans="1:255" ht="11.25" customHeight="1" x14ac:dyDescent="0.25">
      <c r="B65" s="18" t="s">
        <v>37</v>
      </c>
      <c r="C65" s="19"/>
      <c r="D65" s="19"/>
      <c r="E65" s="19"/>
      <c r="F65" s="20"/>
      <c r="G65" s="21">
        <f>SUM(G46:G64)</f>
        <v>4286899.1999999993</v>
      </c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</row>
    <row r="66" spans="1:255" ht="11.25" customHeight="1" x14ac:dyDescent="0.25">
      <c r="B66" s="15"/>
      <c r="C66" s="16"/>
      <c r="D66" s="16"/>
      <c r="E66" s="22"/>
      <c r="F66" s="17"/>
      <c r="G66" s="17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</row>
    <row r="67" spans="1:255" ht="12" customHeight="1" x14ac:dyDescent="0.25">
      <c r="A67" s="5"/>
      <c r="B67" s="99" t="s">
        <v>38</v>
      </c>
      <c r="C67" s="100"/>
      <c r="D67" s="101"/>
      <c r="E67" s="101"/>
      <c r="F67" s="102"/>
      <c r="G67" s="103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</row>
    <row r="68" spans="1:255" ht="24" customHeight="1" x14ac:dyDescent="0.25">
      <c r="A68" s="5"/>
      <c r="B68" s="104" t="s">
        <v>39</v>
      </c>
      <c r="C68" s="105" t="s">
        <v>31</v>
      </c>
      <c r="D68" s="105" t="s">
        <v>32</v>
      </c>
      <c r="E68" s="104" t="s">
        <v>18</v>
      </c>
      <c r="F68" s="105" t="s">
        <v>19</v>
      </c>
      <c r="G68" s="104" t="s">
        <v>20</v>
      </c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</row>
    <row r="69" spans="1:255" s="76" customFormat="1" ht="12" customHeight="1" x14ac:dyDescent="0.25">
      <c r="A69" s="83"/>
      <c r="B69" s="106" t="s">
        <v>103</v>
      </c>
      <c r="C69" s="107" t="s">
        <v>34</v>
      </c>
      <c r="D69" s="107">
        <v>160</v>
      </c>
      <c r="E69" s="107" t="s">
        <v>74</v>
      </c>
      <c r="F69" s="108">
        <v>1400</v>
      </c>
      <c r="G69" s="109">
        <f>+D69*F69</f>
        <v>224000</v>
      </c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  <c r="EO69" s="75"/>
      <c r="EP69" s="75"/>
      <c r="EQ69" s="75"/>
      <c r="ER69" s="75"/>
      <c r="ES69" s="75"/>
      <c r="ET69" s="75"/>
      <c r="EU69" s="75"/>
      <c r="EV69" s="75"/>
      <c r="EW69" s="75"/>
      <c r="EX69" s="75"/>
      <c r="EY69" s="75"/>
      <c r="EZ69" s="75"/>
      <c r="FA69" s="75"/>
      <c r="FB69" s="75"/>
      <c r="FC69" s="75"/>
      <c r="FD69" s="75"/>
      <c r="FE69" s="75"/>
      <c r="FF69" s="75"/>
      <c r="FG69" s="75"/>
      <c r="FH69" s="75"/>
      <c r="FI69" s="75"/>
      <c r="FJ69" s="75"/>
      <c r="FK69" s="75"/>
      <c r="FL69" s="75"/>
      <c r="FM69" s="75"/>
      <c r="FN69" s="75"/>
      <c r="FO69" s="75"/>
      <c r="FP69" s="75"/>
      <c r="FQ69" s="75"/>
      <c r="FR69" s="75"/>
      <c r="FS69" s="75"/>
      <c r="FT69" s="75"/>
      <c r="FU69" s="75"/>
      <c r="FV69" s="75"/>
      <c r="FW69" s="75"/>
      <c r="FX69" s="75"/>
      <c r="FY69" s="75"/>
      <c r="FZ69" s="75"/>
      <c r="GA69" s="75"/>
      <c r="GB69" s="75"/>
      <c r="GC69" s="75"/>
      <c r="GD69" s="75"/>
      <c r="GE69" s="75"/>
      <c r="GF69" s="75"/>
      <c r="GG69" s="75"/>
      <c r="GH69" s="75"/>
      <c r="GI69" s="75"/>
      <c r="GJ69" s="75"/>
      <c r="GK69" s="75"/>
      <c r="GL69" s="75"/>
      <c r="GM69" s="75"/>
      <c r="GN69" s="75"/>
      <c r="GO69" s="75"/>
      <c r="GP69" s="75"/>
      <c r="GQ69" s="75"/>
      <c r="GR69" s="75"/>
      <c r="GS69" s="75"/>
      <c r="GT69" s="75"/>
      <c r="GU69" s="75"/>
      <c r="GV69" s="75"/>
      <c r="GW69" s="75"/>
      <c r="GX69" s="75"/>
      <c r="GY69" s="75"/>
      <c r="GZ69" s="75"/>
      <c r="HA69" s="75"/>
      <c r="HB69" s="75"/>
      <c r="HC69" s="75"/>
      <c r="HD69" s="75"/>
      <c r="HE69" s="75"/>
      <c r="HF69" s="75"/>
      <c r="HG69" s="75"/>
      <c r="HH69" s="75"/>
      <c r="HI69" s="75"/>
      <c r="HJ69" s="75"/>
      <c r="HK69" s="75"/>
      <c r="HL69" s="75"/>
      <c r="HM69" s="75"/>
      <c r="HN69" s="75"/>
      <c r="HO69" s="75"/>
      <c r="HP69" s="75"/>
      <c r="HQ69" s="75"/>
      <c r="HR69" s="75"/>
      <c r="HS69" s="75"/>
      <c r="HT69" s="75"/>
      <c r="HU69" s="75"/>
      <c r="HV69" s="75"/>
      <c r="HW69" s="75"/>
      <c r="HX69" s="75"/>
      <c r="HY69" s="75"/>
      <c r="HZ69" s="75"/>
      <c r="IA69" s="75"/>
      <c r="IB69" s="75"/>
      <c r="IC69" s="75"/>
      <c r="ID69" s="75"/>
      <c r="IE69" s="75"/>
      <c r="IF69" s="75"/>
      <c r="IG69" s="75"/>
      <c r="IH69" s="75"/>
      <c r="II69" s="75"/>
      <c r="IJ69" s="75"/>
      <c r="IK69" s="75"/>
      <c r="IL69" s="75"/>
      <c r="IM69" s="75"/>
      <c r="IN69" s="75"/>
      <c r="IO69" s="75"/>
      <c r="IP69" s="75"/>
      <c r="IQ69" s="75"/>
      <c r="IR69" s="75"/>
      <c r="IS69" s="75"/>
      <c r="IT69" s="75"/>
      <c r="IU69" s="75"/>
    </row>
    <row r="70" spans="1:255" s="76" customFormat="1" ht="12" customHeight="1" x14ac:dyDescent="0.25">
      <c r="A70" s="83"/>
      <c r="B70" s="106" t="s">
        <v>104</v>
      </c>
      <c r="C70" s="107" t="s">
        <v>79</v>
      </c>
      <c r="D70" s="107">
        <v>5</v>
      </c>
      <c r="E70" s="107" t="s">
        <v>105</v>
      </c>
      <c r="F70" s="108">
        <v>350000</v>
      </c>
      <c r="G70" s="109">
        <f>+D70*F70</f>
        <v>1750000</v>
      </c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  <c r="EO70" s="75"/>
      <c r="EP70" s="75"/>
      <c r="EQ70" s="75"/>
      <c r="ER70" s="75"/>
      <c r="ES70" s="75"/>
      <c r="ET70" s="75"/>
      <c r="EU70" s="75"/>
      <c r="EV70" s="75"/>
      <c r="EW70" s="75"/>
      <c r="EX70" s="75"/>
      <c r="EY70" s="75"/>
      <c r="EZ70" s="75"/>
      <c r="FA70" s="75"/>
      <c r="FB70" s="75"/>
      <c r="FC70" s="75"/>
      <c r="FD70" s="75"/>
      <c r="FE70" s="75"/>
      <c r="FF70" s="75"/>
      <c r="FG70" s="75"/>
      <c r="FH70" s="75"/>
      <c r="FI70" s="75"/>
      <c r="FJ70" s="75"/>
      <c r="FK70" s="75"/>
      <c r="FL70" s="75"/>
      <c r="FM70" s="75"/>
      <c r="FN70" s="75"/>
      <c r="FO70" s="75"/>
      <c r="FP70" s="75"/>
      <c r="FQ70" s="75"/>
      <c r="FR70" s="75"/>
      <c r="FS70" s="75"/>
      <c r="FT70" s="75"/>
      <c r="FU70" s="75"/>
      <c r="FV70" s="75"/>
      <c r="FW70" s="75"/>
      <c r="FX70" s="75"/>
      <c r="FY70" s="75"/>
      <c r="FZ70" s="75"/>
      <c r="GA70" s="75"/>
      <c r="GB70" s="75"/>
      <c r="GC70" s="75"/>
      <c r="GD70" s="75"/>
      <c r="GE70" s="75"/>
      <c r="GF70" s="75"/>
      <c r="GG70" s="75"/>
      <c r="GH70" s="75"/>
      <c r="GI70" s="75"/>
      <c r="GJ70" s="75"/>
      <c r="GK70" s="75"/>
      <c r="GL70" s="75"/>
      <c r="GM70" s="75"/>
      <c r="GN70" s="75"/>
      <c r="GO70" s="75"/>
      <c r="GP70" s="75"/>
      <c r="GQ70" s="75"/>
      <c r="GR70" s="75"/>
      <c r="GS70" s="75"/>
      <c r="GT70" s="75"/>
      <c r="GU70" s="75"/>
      <c r="GV70" s="75"/>
      <c r="GW70" s="75"/>
      <c r="GX70" s="75"/>
      <c r="GY70" s="75"/>
      <c r="GZ70" s="75"/>
      <c r="HA70" s="75"/>
      <c r="HB70" s="75"/>
      <c r="HC70" s="75"/>
      <c r="HD70" s="75"/>
      <c r="HE70" s="75"/>
      <c r="HF70" s="75"/>
      <c r="HG70" s="75"/>
      <c r="HH70" s="75"/>
      <c r="HI70" s="75"/>
      <c r="HJ70" s="75"/>
      <c r="HK70" s="75"/>
      <c r="HL70" s="75"/>
      <c r="HM70" s="75"/>
      <c r="HN70" s="75"/>
      <c r="HO70" s="75"/>
      <c r="HP70" s="75"/>
      <c r="HQ70" s="75"/>
      <c r="HR70" s="75"/>
      <c r="HS70" s="75"/>
      <c r="HT70" s="75"/>
      <c r="HU70" s="75"/>
      <c r="HV70" s="75"/>
      <c r="HW70" s="75"/>
      <c r="HX70" s="75"/>
      <c r="HY70" s="75"/>
      <c r="HZ70" s="75"/>
      <c r="IA70" s="75"/>
      <c r="IB70" s="75"/>
      <c r="IC70" s="75"/>
      <c r="ID70" s="75"/>
      <c r="IE70" s="75"/>
      <c r="IF70" s="75"/>
      <c r="IG70" s="75"/>
      <c r="IH70" s="75"/>
      <c r="II70" s="75"/>
      <c r="IJ70" s="75"/>
      <c r="IK70" s="75"/>
      <c r="IL70" s="75"/>
      <c r="IM70" s="75"/>
      <c r="IN70" s="75"/>
      <c r="IO70" s="75"/>
      <c r="IP70" s="75"/>
      <c r="IQ70" s="75"/>
      <c r="IR70" s="75"/>
      <c r="IS70" s="75"/>
      <c r="IT70" s="75"/>
      <c r="IU70" s="75"/>
    </row>
    <row r="71" spans="1:255" s="76" customFormat="1" ht="12" customHeight="1" x14ac:dyDescent="0.25">
      <c r="A71" s="83"/>
      <c r="B71" s="106" t="s">
        <v>106</v>
      </c>
      <c r="C71" s="107" t="s">
        <v>79</v>
      </c>
      <c r="D71" s="107">
        <v>5</v>
      </c>
      <c r="E71" s="107" t="s">
        <v>105</v>
      </c>
      <c r="F71" s="108">
        <v>180000</v>
      </c>
      <c r="G71" s="109">
        <f>+D71*F71</f>
        <v>900000</v>
      </c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  <c r="EO71" s="75"/>
      <c r="EP71" s="75"/>
      <c r="EQ71" s="75"/>
      <c r="ER71" s="75"/>
      <c r="ES71" s="75"/>
      <c r="ET71" s="75"/>
      <c r="EU71" s="75"/>
      <c r="EV71" s="75"/>
      <c r="EW71" s="75"/>
      <c r="EX71" s="75"/>
      <c r="EY71" s="75"/>
      <c r="EZ71" s="75"/>
      <c r="FA71" s="75"/>
      <c r="FB71" s="75"/>
      <c r="FC71" s="75"/>
      <c r="FD71" s="75"/>
      <c r="FE71" s="75"/>
      <c r="FF71" s="75"/>
      <c r="FG71" s="75"/>
      <c r="FH71" s="75"/>
      <c r="FI71" s="75"/>
      <c r="FJ71" s="75"/>
      <c r="FK71" s="75"/>
      <c r="FL71" s="75"/>
      <c r="FM71" s="75"/>
      <c r="FN71" s="75"/>
      <c r="FO71" s="75"/>
      <c r="FP71" s="75"/>
      <c r="FQ71" s="75"/>
      <c r="FR71" s="75"/>
      <c r="FS71" s="75"/>
      <c r="FT71" s="75"/>
      <c r="FU71" s="75"/>
      <c r="FV71" s="75"/>
      <c r="FW71" s="75"/>
      <c r="FX71" s="75"/>
      <c r="FY71" s="75"/>
      <c r="FZ71" s="75"/>
      <c r="GA71" s="75"/>
      <c r="GB71" s="75"/>
      <c r="GC71" s="75"/>
      <c r="GD71" s="75"/>
      <c r="GE71" s="75"/>
      <c r="GF71" s="75"/>
      <c r="GG71" s="75"/>
      <c r="GH71" s="75"/>
      <c r="GI71" s="75"/>
      <c r="GJ71" s="75"/>
      <c r="GK71" s="75"/>
      <c r="GL71" s="75"/>
      <c r="GM71" s="75"/>
      <c r="GN71" s="75"/>
      <c r="GO71" s="75"/>
      <c r="GP71" s="75"/>
      <c r="GQ71" s="75"/>
      <c r="GR71" s="75"/>
      <c r="GS71" s="75"/>
      <c r="GT71" s="75"/>
      <c r="GU71" s="75"/>
      <c r="GV71" s="75"/>
      <c r="GW71" s="75"/>
      <c r="GX71" s="75"/>
      <c r="GY71" s="75"/>
      <c r="GZ71" s="75"/>
      <c r="HA71" s="75"/>
      <c r="HB71" s="75"/>
      <c r="HC71" s="75"/>
      <c r="HD71" s="75"/>
      <c r="HE71" s="75"/>
      <c r="HF71" s="75"/>
      <c r="HG71" s="75"/>
      <c r="HH71" s="75"/>
      <c r="HI71" s="75"/>
      <c r="HJ71" s="75"/>
      <c r="HK71" s="75"/>
      <c r="HL71" s="75"/>
      <c r="HM71" s="75"/>
      <c r="HN71" s="75"/>
      <c r="HO71" s="75"/>
      <c r="HP71" s="75"/>
      <c r="HQ71" s="75"/>
      <c r="HR71" s="75"/>
      <c r="HS71" s="75"/>
      <c r="HT71" s="75"/>
      <c r="HU71" s="75"/>
      <c r="HV71" s="75"/>
      <c r="HW71" s="75"/>
      <c r="HX71" s="75"/>
      <c r="HY71" s="75"/>
      <c r="HZ71" s="75"/>
      <c r="IA71" s="75"/>
      <c r="IB71" s="75"/>
      <c r="IC71" s="75"/>
      <c r="ID71" s="75"/>
      <c r="IE71" s="75"/>
      <c r="IF71" s="75"/>
      <c r="IG71" s="75"/>
      <c r="IH71" s="75"/>
      <c r="II71" s="75"/>
      <c r="IJ71" s="75"/>
      <c r="IK71" s="75"/>
      <c r="IL71" s="75"/>
      <c r="IM71" s="75"/>
      <c r="IN71" s="75"/>
      <c r="IO71" s="75"/>
      <c r="IP71" s="75"/>
      <c r="IQ71" s="75"/>
      <c r="IR71" s="75"/>
      <c r="IS71" s="75"/>
      <c r="IT71" s="75"/>
      <c r="IU71" s="75"/>
    </row>
    <row r="72" spans="1:255" ht="11.25" customHeight="1" x14ac:dyDescent="0.25">
      <c r="B72" s="18" t="s">
        <v>40</v>
      </c>
      <c r="C72" s="19"/>
      <c r="D72" s="19"/>
      <c r="E72" s="19"/>
      <c r="F72" s="20"/>
      <c r="G72" s="21">
        <f>SUM(G69:G71)</f>
        <v>2874000</v>
      </c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</row>
    <row r="73" spans="1:255" ht="11.25" customHeight="1" x14ac:dyDescent="0.25">
      <c r="B73" s="38"/>
      <c r="C73" s="38"/>
      <c r="D73" s="38"/>
      <c r="E73" s="38"/>
      <c r="F73" s="39"/>
      <c r="G73" s="39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</row>
    <row r="74" spans="1:255" ht="11.25" customHeight="1" x14ac:dyDescent="0.25">
      <c r="B74" s="40" t="s">
        <v>41</v>
      </c>
      <c r="C74" s="41"/>
      <c r="D74" s="41"/>
      <c r="E74" s="41"/>
      <c r="F74" s="41"/>
      <c r="G74" s="116">
        <f>G27+G32+G42+G65+G72</f>
        <v>9841899.1999999993</v>
      </c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</row>
    <row r="75" spans="1:255" ht="11.25" customHeight="1" x14ac:dyDescent="0.25">
      <c r="B75" s="42" t="s">
        <v>42</v>
      </c>
      <c r="C75" s="24"/>
      <c r="D75" s="24"/>
      <c r="E75" s="24"/>
      <c r="F75" s="24"/>
      <c r="G75" s="117">
        <f>G74*0.05</f>
        <v>492094.95999999996</v>
      </c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</row>
    <row r="76" spans="1:255" ht="11.25" customHeight="1" x14ac:dyDescent="0.25">
      <c r="B76" s="43" t="s">
        <v>43</v>
      </c>
      <c r="C76" s="23"/>
      <c r="D76" s="23"/>
      <c r="E76" s="23"/>
      <c r="F76" s="23"/>
      <c r="G76" s="118">
        <f>G75+G74</f>
        <v>10333994.16</v>
      </c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</row>
    <row r="77" spans="1:255" ht="11.25" customHeight="1" x14ac:dyDescent="0.25">
      <c r="B77" s="42" t="s">
        <v>44</v>
      </c>
      <c r="C77" s="24"/>
      <c r="D77" s="24"/>
      <c r="E77" s="24"/>
      <c r="F77" s="24"/>
      <c r="G77" s="117">
        <f>G11</f>
        <v>13500000</v>
      </c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</row>
    <row r="78" spans="1:255" ht="11.25" customHeight="1" x14ac:dyDescent="0.25">
      <c r="B78" s="44" t="s">
        <v>45</v>
      </c>
      <c r="C78" s="45"/>
      <c r="D78" s="45"/>
      <c r="E78" s="45"/>
      <c r="F78" s="45"/>
      <c r="G78" s="119">
        <f>G77-G76</f>
        <v>3166005.84</v>
      </c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</row>
    <row r="79" spans="1:255" ht="12" customHeight="1" x14ac:dyDescent="0.25">
      <c r="A79" s="35"/>
      <c r="B79" s="36" t="s">
        <v>46</v>
      </c>
      <c r="C79" s="37"/>
      <c r="D79" s="37"/>
      <c r="E79" s="37"/>
      <c r="F79" s="37"/>
      <c r="G79" s="32"/>
    </row>
    <row r="80" spans="1:255" ht="12" customHeight="1" thickBot="1" x14ac:dyDescent="0.3">
      <c r="A80" s="35"/>
      <c r="B80" s="46"/>
      <c r="C80" s="37"/>
      <c r="D80" s="37"/>
      <c r="E80" s="37"/>
      <c r="F80" s="37"/>
      <c r="G80" s="32"/>
    </row>
    <row r="81" spans="1:7" ht="12" customHeight="1" x14ac:dyDescent="0.25">
      <c r="A81" s="35"/>
      <c r="B81" s="58" t="s">
        <v>47</v>
      </c>
      <c r="C81" s="59"/>
      <c r="D81" s="59"/>
      <c r="E81" s="59"/>
      <c r="F81" s="60"/>
      <c r="G81" s="32"/>
    </row>
    <row r="82" spans="1:7" ht="12" customHeight="1" x14ac:dyDescent="0.25">
      <c r="A82" s="35"/>
      <c r="B82" s="61" t="s">
        <v>48</v>
      </c>
      <c r="C82" s="34"/>
      <c r="D82" s="34"/>
      <c r="E82" s="34"/>
      <c r="F82" s="62"/>
      <c r="G82" s="32"/>
    </row>
    <row r="83" spans="1:7" ht="12" customHeight="1" x14ac:dyDescent="0.25">
      <c r="A83" s="35"/>
      <c r="B83" s="61" t="s">
        <v>49</v>
      </c>
      <c r="C83" s="34"/>
      <c r="D83" s="34"/>
      <c r="E83" s="34"/>
      <c r="F83" s="62"/>
      <c r="G83" s="32"/>
    </row>
    <row r="84" spans="1:7" ht="12" customHeight="1" x14ac:dyDescent="0.25">
      <c r="A84" s="35"/>
      <c r="B84" s="61" t="s">
        <v>125</v>
      </c>
      <c r="C84" s="34"/>
      <c r="D84" s="34"/>
      <c r="E84" s="34"/>
      <c r="F84" s="62"/>
      <c r="G84" s="32"/>
    </row>
    <row r="85" spans="1:7" ht="12" customHeight="1" x14ac:dyDescent="0.25">
      <c r="A85" s="35"/>
      <c r="B85" s="61" t="s">
        <v>50</v>
      </c>
      <c r="C85" s="34"/>
      <c r="D85" s="34"/>
      <c r="E85" s="34"/>
      <c r="F85" s="62"/>
      <c r="G85" s="32"/>
    </row>
    <row r="86" spans="1:7" ht="12" customHeight="1" x14ac:dyDescent="0.25">
      <c r="A86" s="35"/>
      <c r="B86" s="61" t="s">
        <v>51</v>
      </c>
      <c r="C86" s="34"/>
      <c r="D86" s="34"/>
      <c r="E86" s="34"/>
      <c r="F86" s="62"/>
      <c r="G86" s="32"/>
    </row>
    <row r="87" spans="1:7" ht="12.75" customHeight="1" x14ac:dyDescent="0.25">
      <c r="A87" s="35"/>
      <c r="B87" s="61" t="s">
        <v>52</v>
      </c>
      <c r="C87" s="34"/>
      <c r="D87" s="34"/>
      <c r="E87" s="34"/>
      <c r="F87" s="62"/>
      <c r="G87" s="32"/>
    </row>
    <row r="88" spans="1:7" ht="15" customHeight="1" x14ac:dyDescent="0.25">
      <c r="A88" s="35"/>
      <c r="B88" s="61" t="s">
        <v>121</v>
      </c>
      <c r="C88" s="34"/>
      <c r="D88" s="34"/>
      <c r="E88" s="34"/>
      <c r="F88" s="62"/>
      <c r="G88" s="32"/>
    </row>
    <row r="89" spans="1:7" ht="12" customHeight="1" thickBot="1" x14ac:dyDescent="0.3">
      <c r="A89" s="35"/>
      <c r="B89" s="63" t="s">
        <v>122</v>
      </c>
      <c r="C89" s="64"/>
      <c r="D89" s="64"/>
      <c r="E89" s="64"/>
      <c r="F89" s="65"/>
      <c r="G89" s="32"/>
    </row>
    <row r="90" spans="1:7" ht="12" customHeight="1" x14ac:dyDescent="0.25">
      <c r="A90" s="35"/>
      <c r="B90" s="56"/>
      <c r="C90" s="34"/>
      <c r="D90" s="34"/>
      <c r="E90" s="34"/>
      <c r="F90" s="34"/>
      <c r="G90" s="32"/>
    </row>
    <row r="91" spans="1:7" ht="12" customHeight="1" thickBot="1" x14ac:dyDescent="0.3">
      <c r="A91" s="35"/>
      <c r="B91" s="77" t="s">
        <v>53</v>
      </c>
      <c r="C91" s="78"/>
      <c r="D91" s="55"/>
      <c r="E91" s="26"/>
      <c r="F91" s="26"/>
      <c r="G91" s="32"/>
    </row>
    <row r="92" spans="1:7" ht="12" customHeight="1" x14ac:dyDescent="0.25">
      <c r="A92" s="35"/>
      <c r="B92" s="48" t="s">
        <v>39</v>
      </c>
      <c r="C92" s="27" t="s">
        <v>54</v>
      </c>
      <c r="D92" s="49" t="s">
        <v>55</v>
      </c>
      <c r="E92" s="26"/>
      <c r="F92" s="26"/>
      <c r="G92" s="32"/>
    </row>
    <row r="93" spans="1:7" ht="12" customHeight="1" x14ac:dyDescent="0.25">
      <c r="A93" s="35"/>
      <c r="B93" s="50" t="s">
        <v>56</v>
      </c>
      <c r="C93" s="28">
        <f>G27</f>
        <v>1875000</v>
      </c>
      <c r="D93" s="51">
        <f t="shared" ref="D93:D98" si="2">(C93/$C$99)</f>
        <v>0.18144000963902229</v>
      </c>
      <c r="E93" s="26"/>
      <c r="F93" s="26"/>
      <c r="G93" s="32"/>
    </row>
    <row r="94" spans="1:7" ht="12" customHeight="1" x14ac:dyDescent="0.25">
      <c r="A94" s="35"/>
      <c r="B94" s="50" t="s">
        <v>57</v>
      </c>
      <c r="C94" s="28">
        <f>G32</f>
        <v>180000</v>
      </c>
      <c r="D94" s="51">
        <f t="shared" si="2"/>
        <v>1.7418240925346138E-2</v>
      </c>
      <c r="E94" s="26"/>
      <c r="F94" s="26"/>
      <c r="G94" s="32"/>
    </row>
    <row r="95" spans="1:7" ht="12" customHeight="1" x14ac:dyDescent="0.25">
      <c r="A95" s="35"/>
      <c r="B95" s="50" t="s">
        <v>58</v>
      </c>
      <c r="C95" s="28">
        <f>G42</f>
        <v>626000</v>
      </c>
      <c r="D95" s="51">
        <f t="shared" si="2"/>
        <v>6.0576771218148237E-2</v>
      </c>
      <c r="E95" s="26"/>
      <c r="F95" s="26"/>
      <c r="G95" s="32"/>
    </row>
    <row r="96" spans="1:7" ht="12.75" customHeight="1" x14ac:dyDescent="0.25">
      <c r="A96" s="35"/>
      <c r="B96" s="50" t="s">
        <v>30</v>
      </c>
      <c r="C96" s="28">
        <f>G65</f>
        <v>4286899.1999999993</v>
      </c>
      <c r="D96" s="51">
        <f t="shared" si="2"/>
        <v>0.41483468382374228</v>
      </c>
      <c r="E96" s="26"/>
      <c r="F96" s="26"/>
      <c r="G96" s="32"/>
    </row>
    <row r="97" spans="1:7" ht="12" customHeight="1" x14ac:dyDescent="0.25">
      <c r="A97" s="35"/>
      <c r="B97" s="50" t="s">
        <v>59</v>
      </c>
      <c r="C97" s="29">
        <f>G72</f>
        <v>2874000</v>
      </c>
      <c r="D97" s="51">
        <f t="shared" si="2"/>
        <v>0.27811124677469334</v>
      </c>
      <c r="E97" s="31"/>
      <c r="F97" s="31"/>
      <c r="G97" s="32"/>
    </row>
    <row r="98" spans="1:7" ht="12.75" customHeight="1" x14ac:dyDescent="0.25">
      <c r="A98" s="35"/>
      <c r="B98" s="50" t="s">
        <v>60</v>
      </c>
      <c r="C98" s="29">
        <f>G75</f>
        <v>492094.95999999996</v>
      </c>
      <c r="D98" s="51">
        <f t="shared" si="2"/>
        <v>4.7619047619047616E-2</v>
      </c>
      <c r="E98" s="31"/>
      <c r="F98" s="31"/>
      <c r="G98" s="32"/>
    </row>
    <row r="99" spans="1:7" ht="12" customHeight="1" thickBot="1" x14ac:dyDescent="0.3">
      <c r="A99" s="25"/>
      <c r="B99" s="52" t="s">
        <v>61</v>
      </c>
      <c r="C99" s="53">
        <f>SUM(C93:C98)</f>
        <v>10333994.16</v>
      </c>
      <c r="D99" s="54">
        <f>SUM(D93:D98)</f>
        <v>1</v>
      </c>
      <c r="E99" s="31"/>
      <c r="F99" s="31"/>
      <c r="G99" s="32"/>
    </row>
    <row r="100" spans="1:7" ht="12" customHeight="1" x14ac:dyDescent="0.25">
      <c r="A100" s="35"/>
      <c r="B100" s="46"/>
      <c r="C100" s="37"/>
      <c r="D100" s="37"/>
      <c r="E100" s="37"/>
      <c r="F100" s="37"/>
      <c r="G100" s="32"/>
    </row>
    <row r="101" spans="1:7" ht="12.75" customHeight="1" x14ac:dyDescent="0.25">
      <c r="A101" s="35"/>
      <c r="B101" s="47"/>
      <c r="C101" s="37"/>
      <c r="D101" s="37"/>
      <c r="E101" s="37"/>
      <c r="F101" s="37"/>
      <c r="G101" s="32"/>
    </row>
    <row r="102" spans="1:7" ht="15.6" customHeight="1" thickBot="1" x14ac:dyDescent="0.3">
      <c r="A102" s="35"/>
      <c r="B102" s="67"/>
      <c r="C102" s="68" t="s">
        <v>109</v>
      </c>
      <c r="D102" s="69"/>
      <c r="E102" s="70"/>
      <c r="F102" s="30"/>
      <c r="G102" s="32"/>
    </row>
    <row r="103" spans="1:7" ht="11.25" customHeight="1" x14ac:dyDescent="0.25">
      <c r="B103" s="71" t="s">
        <v>86</v>
      </c>
      <c r="C103" s="73">
        <v>25000</v>
      </c>
      <c r="D103" s="73">
        <v>30000</v>
      </c>
      <c r="E103" s="74">
        <v>35000</v>
      </c>
      <c r="F103" s="66"/>
      <c r="G103" s="33"/>
    </row>
    <row r="104" spans="1:7" ht="11.25" customHeight="1" thickBot="1" x14ac:dyDescent="0.3">
      <c r="B104" s="52" t="s">
        <v>87</v>
      </c>
      <c r="C104" s="53">
        <f>(G76/C103)</f>
        <v>413.35976640000001</v>
      </c>
      <c r="D104" s="53">
        <f>(G76/D103)</f>
        <v>344.46647200000001</v>
      </c>
      <c r="E104" s="72">
        <f>(G76/E103)</f>
        <v>295.25697600000001</v>
      </c>
      <c r="F104" s="66"/>
      <c r="G104" s="33"/>
    </row>
    <row r="105" spans="1:7" ht="11.25" customHeight="1" x14ac:dyDescent="0.25">
      <c r="B105" s="57" t="s">
        <v>62</v>
      </c>
      <c r="C105" s="34"/>
      <c r="D105" s="34"/>
      <c r="E105" s="34"/>
      <c r="F105" s="34"/>
      <c r="G105" s="34"/>
    </row>
  </sheetData>
  <mergeCells count="9">
    <mergeCell ref="B91:C91"/>
    <mergeCell ref="E12:F12"/>
    <mergeCell ref="E10:F10"/>
    <mergeCell ref="E9:F9"/>
    <mergeCell ref="E8:F8"/>
    <mergeCell ref="E13:F13"/>
    <mergeCell ref="E14:F14"/>
    <mergeCell ref="B16:G16"/>
    <mergeCell ref="E11:F11"/>
  </mergeCells>
  <pageMargins left="0.74803149606299213" right="0.74803149606299213" top="0.98425196850393704" bottom="0.98425196850393704" header="0" footer="0"/>
  <pageSetup paperSize="14" scale="91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MELON</vt:lpstr>
      <vt:lpstr>MELON!Área_de_impresión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2022-06-17T12:02:59Z</cp:lastPrinted>
  <dcterms:created xsi:type="dcterms:W3CDTF">2020-11-27T12:49:26Z</dcterms:created>
  <dcterms:modified xsi:type="dcterms:W3CDTF">2023-02-15T18:47:25Z</dcterms:modified>
</cp:coreProperties>
</file>